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452" windowHeight="4620" tabRatio="761" activeTab="7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 7" sheetId="7" r:id="rId7"/>
    <sheet name="Форма 8" sheetId="8" r:id="rId8"/>
    <sheet name="Приложение" sheetId="9" r:id="rId9"/>
  </sheets>
  <externalReferences>
    <externalReference r:id="rId12"/>
  </externalReferences>
  <definedNames>
    <definedName name="группа" localSheetId="5">'[1]Форма 3'!$C$15:$C$24</definedName>
    <definedName name="группа">'Форма 3'!$C$50:$C$59</definedName>
    <definedName name="_xlnm.Print_Area" localSheetId="0">'Форма 1'!$A$1:$S$126</definedName>
    <definedName name="_xlnm.Print_Area" localSheetId="1">'Форма 2'!$A$1:$M$456</definedName>
    <definedName name="_xlnm.Print_Area" localSheetId="2">'Форма 3'!$A$1:$J$44</definedName>
    <definedName name="_xlnm.Print_Area" localSheetId="3">'Форма 4'!$A$1:$J$175</definedName>
    <definedName name="_xlnm.Print_Area" localSheetId="4">'Форма 5'!$A$1:$J$27</definedName>
    <definedName name="_xlnm.Print_Area" localSheetId="5">'Форма 6'!$A$1:$P$578</definedName>
    <definedName name="_xlnm.Print_Area" localSheetId="6">'Форма 7'!$A$1:$J$10</definedName>
    <definedName name="_xlnm.Print_Area" localSheetId="7">'Форма 8'!$A$1:$P$102</definedName>
    <definedName name="УЧП" localSheetId="5">'[1]Форма 1'!#REF!</definedName>
    <definedName name="УЧП">'Форма 1'!#REF!</definedName>
  </definedNames>
  <calcPr fullCalcOnLoad="1"/>
</workbook>
</file>

<file path=xl/sharedStrings.xml><?xml version="1.0" encoding="utf-8"?>
<sst xmlns="http://schemas.openxmlformats.org/spreadsheetml/2006/main" count="8318" uniqueCount="1073">
  <si>
    <t xml:space="preserve">Ф.И.О. студента </t>
  </si>
  <si>
    <t>Форма контроля</t>
  </si>
  <si>
    <t>дата</t>
  </si>
  <si>
    <t xml:space="preserve">дата </t>
  </si>
  <si>
    <t>Примечание</t>
  </si>
  <si>
    <t>РФ</t>
  </si>
  <si>
    <t>РС</t>
  </si>
  <si>
    <t>Курс</t>
  </si>
  <si>
    <t>Улус</t>
  </si>
  <si>
    <t>Школа</t>
  </si>
  <si>
    <t>Вид финансирования</t>
  </si>
  <si>
    <t>Академическая группа</t>
  </si>
  <si>
    <t>Количество отличников</t>
  </si>
  <si>
    <t>Получили "2"</t>
  </si>
  <si>
    <t xml:space="preserve">с одной "3" </t>
  </si>
  <si>
    <t>с  двумя и более "3"</t>
  </si>
  <si>
    <t>всего</t>
  </si>
  <si>
    <t>Качественная успеваемость, %</t>
  </si>
  <si>
    <t>Наименование специальности (направления подготовки)</t>
  </si>
  <si>
    <t>Количество студентов, приступивших к сессии</t>
  </si>
  <si>
    <t>в том числе условно допущенных</t>
  </si>
  <si>
    <t>Количество хорошистов</t>
  </si>
  <si>
    <t>Форма 1. Итоги сессии (без учета пересдач и индивидуальных графиков)</t>
  </si>
  <si>
    <t>Форма 2. Результаты сдачи экзаменов по дисциплинам</t>
  </si>
  <si>
    <t>Форма 3. Список отличников</t>
  </si>
  <si>
    <t>Цикл дисциплин</t>
  </si>
  <si>
    <t>Наименование дисциплины</t>
  </si>
  <si>
    <t>Категория студента</t>
  </si>
  <si>
    <t xml:space="preserve">Целевой договор </t>
  </si>
  <si>
    <t>Форма 4. Список хорошистов</t>
  </si>
  <si>
    <t>Форма 5. Список студентов с одной "3"</t>
  </si>
  <si>
    <t>Ф.И.О. преподавателя</t>
  </si>
  <si>
    <t>результат</t>
  </si>
  <si>
    <t>Пересдали:</t>
  </si>
  <si>
    <t>Форма 7. Итоги сессии студентов, оформивших индивидуальные графики сдачи экзаменов</t>
  </si>
  <si>
    <t>Уложился в сроки инд.графика (указать результат)</t>
  </si>
  <si>
    <t xml:space="preserve">Примечание </t>
  </si>
  <si>
    <t>Форма 6.  Результаты пересдач</t>
  </si>
  <si>
    <t>Сдали на  "5"</t>
  </si>
  <si>
    <t>Сдали на "4"</t>
  </si>
  <si>
    <t>Сдали на "3"</t>
  </si>
  <si>
    <t xml:space="preserve">Получили "2" </t>
  </si>
  <si>
    <t>Количество студентов на начало сессии</t>
  </si>
  <si>
    <t>в/б</t>
  </si>
  <si>
    <t>Количество студентов на начало семестра (по состоянию на 1 октября, 1 апреля)</t>
  </si>
  <si>
    <t>Количество отчисленных до сессии</t>
  </si>
  <si>
    <t>Количество студентов оформивших академический отпуск до сессии</t>
  </si>
  <si>
    <t>№ и дата приказа с указанием причины</t>
  </si>
  <si>
    <t>Оформили индивидуальный график до начала сессии</t>
  </si>
  <si>
    <t>Количество студентов получивших "3" по одной и более дисциплин , из них:</t>
  </si>
  <si>
    <t>Код специальности (направления подготовки)</t>
  </si>
  <si>
    <t>Общая успеваемость, %</t>
  </si>
  <si>
    <t>Итого:</t>
  </si>
  <si>
    <t>Форма 8 .Итоги сессии (с учетом пересдач и индивидуальных графиков)</t>
  </si>
  <si>
    <t>Итого</t>
  </si>
  <si>
    <t>Наименование дисциплина</t>
  </si>
  <si>
    <t>1-я пересдача</t>
  </si>
  <si>
    <t>Всего по группе</t>
  </si>
  <si>
    <t>Количество студентов оформивших АО, ОСЖ, ОВС, ОВУЗ и т.д.</t>
  </si>
  <si>
    <t>Примечание (расписать количество оформивших академический отпуск и отчисленных студентов по причинам)</t>
  </si>
  <si>
    <t>Количество студентов оформивших индивидуальный график во время сессии</t>
  </si>
  <si>
    <t>Сокращение</t>
  </si>
  <si>
    <t>Название</t>
  </si>
  <si>
    <t>ОПД</t>
  </si>
  <si>
    <t>цикл общепрофессиональных дисциплин</t>
  </si>
  <si>
    <t>ЕН</t>
  </si>
  <si>
    <t>цикл общих математических и естественнонаучных дисциплин</t>
  </si>
  <si>
    <t>ГСЕ</t>
  </si>
  <si>
    <t>цикл общих гуманитарных и социально-экономических дисциплин</t>
  </si>
  <si>
    <t>Б1</t>
  </si>
  <si>
    <t>гуманитарный, социальный и  экономический цикл</t>
  </si>
  <si>
    <t>Б2</t>
  </si>
  <si>
    <t>математический и естественнонаучный цикл</t>
  </si>
  <si>
    <t>Б3</t>
  </si>
  <si>
    <t>профессиональный цикл</t>
  </si>
  <si>
    <t>Б4</t>
  </si>
  <si>
    <t>физическая культура</t>
  </si>
  <si>
    <t>Б5</t>
  </si>
  <si>
    <t>Практики, НИР</t>
  </si>
  <si>
    <t>Б6</t>
  </si>
  <si>
    <t>Итоговая государственная аттестация</t>
  </si>
  <si>
    <t>М1</t>
  </si>
  <si>
    <t>общенаучный цикл</t>
  </si>
  <si>
    <t>М2</t>
  </si>
  <si>
    <t>М3</t>
  </si>
  <si>
    <t>М4</t>
  </si>
  <si>
    <t>С1</t>
  </si>
  <si>
    <t>С2</t>
  </si>
  <si>
    <t>С3</t>
  </si>
  <si>
    <t>С4</t>
  </si>
  <si>
    <t>С5</t>
  </si>
  <si>
    <t>С6</t>
  </si>
  <si>
    <t>АБ</t>
  </si>
  <si>
    <t>Академический отпуск по беременности</t>
  </si>
  <si>
    <t>АСО</t>
  </si>
  <si>
    <t>Академический отпуск по семейным обстоятельствам</t>
  </si>
  <si>
    <t>АСЗ</t>
  </si>
  <si>
    <t>Академический отпуск по состоянию здоровья</t>
  </si>
  <si>
    <t>АУР</t>
  </si>
  <si>
    <t>Академический отпуск по уходу за ребенком</t>
  </si>
  <si>
    <t>АУР1,5</t>
  </si>
  <si>
    <t>Академический отпуск по уходу за ребенком до 1,5 л</t>
  </si>
  <si>
    <t>с АО</t>
  </si>
  <si>
    <t>выход с академического отпуска</t>
  </si>
  <si>
    <t>ОВ</t>
  </si>
  <si>
    <t>Отчислен в связи с окончанием ВУЗа</t>
  </si>
  <si>
    <t>ОТК</t>
  </si>
  <si>
    <t>Отчислен в связи с окончанием теоретического курса</t>
  </si>
  <si>
    <t>ОС</t>
  </si>
  <si>
    <t>Отчислен в связи со смертью</t>
  </si>
  <si>
    <t>ОАН</t>
  </si>
  <si>
    <t>Отчислен за академическую неуспеваемость</t>
  </si>
  <si>
    <t>ОНД</t>
  </si>
  <si>
    <t>Отчислен за нарушение договора</t>
  </si>
  <si>
    <t>ОНП</t>
  </si>
  <si>
    <t>Отчислен за нарушение общественного порядка</t>
  </si>
  <si>
    <t>ОСПЗ</t>
  </si>
  <si>
    <t>Отчислен за самовольное прекращение занятий</t>
  </si>
  <si>
    <t>ОНПЗ</t>
  </si>
  <si>
    <t>Отчислен как не приступивший к занятиям</t>
  </si>
  <si>
    <t>ОАО</t>
  </si>
  <si>
    <t>Отчислен как не приступивший к занятиям после А/О</t>
  </si>
  <si>
    <t>ОВС</t>
  </si>
  <si>
    <t>Отчислен как призванный в ряды Вооруженных сил</t>
  </si>
  <si>
    <t>ОГВ</t>
  </si>
  <si>
    <t>Отчислен переводом в головной ВУЗ</t>
  </si>
  <si>
    <t>ОВУЗ</t>
  </si>
  <si>
    <t>Отчислен переводом в другой ВУЗ/ССУЗ</t>
  </si>
  <si>
    <t>ОФ</t>
  </si>
  <si>
    <t>Отчислен переводом в филиал СВФУ</t>
  </si>
  <si>
    <t>ОВФ</t>
  </si>
  <si>
    <t>Отчислен переводом на вечернюю форму обучения</t>
  </si>
  <si>
    <t>ОДУО</t>
  </si>
  <si>
    <t>Отчислен переводом на другой уровень образования</t>
  </si>
  <si>
    <t>ОЗФ</t>
  </si>
  <si>
    <t>Отчислен переводом на заочную форму обучения</t>
  </si>
  <si>
    <t>ООФ</t>
  </si>
  <si>
    <t>Отчислен переводом на очную форму обучения</t>
  </si>
  <si>
    <t>ОИА</t>
  </si>
  <si>
    <t>Отчислен по итогам аттестаций</t>
  </si>
  <si>
    <t>ОНПр</t>
  </si>
  <si>
    <t>Отчислен по неопределенной причине</t>
  </si>
  <si>
    <t>ОСО</t>
  </si>
  <si>
    <t>Отчислен по семейным обстоятельствам</t>
  </si>
  <si>
    <t>ОСЖ</t>
  </si>
  <si>
    <t>Отчислен по собственному желанию</t>
  </si>
  <si>
    <t>ОСЗ</t>
  </si>
  <si>
    <t>Отчислен по состоянию здоровья</t>
  </si>
  <si>
    <t>№</t>
  </si>
  <si>
    <t>Нефтегазовое дело</t>
  </si>
  <si>
    <t>Горное дело</t>
  </si>
  <si>
    <t>Мирнинский</t>
  </si>
  <si>
    <t>Вилюйский</t>
  </si>
  <si>
    <t>Сунтарский</t>
  </si>
  <si>
    <t>Нюрбинский</t>
  </si>
  <si>
    <t>Таттинский</t>
  </si>
  <si>
    <t>Ленский</t>
  </si>
  <si>
    <t>В-Вилюйский</t>
  </si>
  <si>
    <t>г.Якутск</t>
  </si>
  <si>
    <t>М-Кангаласский</t>
  </si>
  <si>
    <t>МБОУ "Сунтарский политехнический лицей-интернат"</t>
  </si>
  <si>
    <t>Томпонский</t>
  </si>
  <si>
    <t>Олекминский</t>
  </si>
  <si>
    <t>Верхневилюйская СШ им. И. Барахова</t>
  </si>
  <si>
    <t>Амгинский</t>
  </si>
  <si>
    <t>ГАПОУ РС(Я) "Региональный технический колледж в г.Мирном"</t>
  </si>
  <si>
    <t>АУ РС(Я) "Региональный технический колледж в г. Мирном"</t>
  </si>
  <si>
    <t>21.03.01.</t>
  </si>
  <si>
    <t>21.05.04.</t>
  </si>
  <si>
    <t>Намский</t>
  </si>
  <si>
    <t>МОУ СОШ №1 г. Ленска</t>
  </si>
  <si>
    <t>МОУ "Хоринская СОШ им. Г.Н. Чиряева"</t>
  </si>
  <si>
    <t>ГАПОУ РС(Я) "Региональный технический колледж"</t>
  </si>
  <si>
    <t>СОШ № 23</t>
  </si>
  <si>
    <t>МАОУ Саха политехнический лицей</t>
  </si>
  <si>
    <t>МКОУ "СОШ №6"</t>
  </si>
  <si>
    <t>МОУ СОШ №5</t>
  </si>
  <si>
    <t>МБОУ "СОШ №19 им. Л.А. Попугаевой"</t>
  </si>
  <si>
    <t>С-ЭА-17</t>
  </si>
  <si>
    <t>Жегусов Артур Тарасович</t>
  </si>
  <si>
    <t>МБОУ "Таттинский лицей имени А.Е.Мординова"</t>
  </si>
  <si>
    <t>Никитин Егор Дмитриевич</t>
  </si>
  <si>
    <t>МКОУ Политехнический лицей</t>
  </si>
  <si>
    <t>МОУ Алтанская СОШ</t>
  </si>
  <si>
    <t xml:space="preserve">МБОУ "Нюрбинская СОШ №1 им.Степана Васильева" г.Нюрба </t>
  </si>
  <si>
    <t>Иванова Айта Алексеевна</t>
  </si>
  <si>
    <t>Николаев Алексей Альбертович</t>
  </si>
  <si>
    <t>пересдача в комиссии</t>
  </si>
  <si>
    <t>21.05.04</t>
  </si>
  <si>
    <t xml:space="preserve">     </t>
  </si>
  <si>
    <t>Антонов Никифор Никифорович</t>
  </si>
  <si>
    <t>Борисов Дмитрий Дмитриевич</t>
  </si>
  <si>
    <t>Семенов Василий Игорьевич</t>
  </si>
  <si>
    <t>Гоголева Ньургуйаана Афанасьевна</t>
  </si>
  <si>
    <t>АУ РС(Я) Региональный технический колледж в г. Мирном</t>
  </si>
  <si>
    <t>Казазаева Дарья Витальевна</t>
  </si>
  <si>
    <t>С-ЭА-18</t>
  </si>
  <si>
    <t>С-ГМ-18</t>
  </si>
  <si>
    <t>С-ПР-18</t>
  </si>
  <si>
    <t>С-ОПИ-18</t>
  </si>
  <si>
    <t>Информатика</t>
  </si>
  <si>
    <t>Химия</t>
  </si>
  <si>
    <t>Физика</t>
  </si>
  <si>
    <t>Математика</t>
  </si>
  <si>
    <t>Константинова Т.П.</t>
  </si>
  <si>
    <t>Томский К.О.</t>
  </si>
  <si>
    <t>Шабаганова С.Н.</t>
  </si>
  <si>
    <t>Волотковская Н.С.</t>
  </si>
  <si>
    <t>Коваленко Е.Г.</t>
  </si>
  <si>
    <t>Львов А.С.</t>
  </si>
  <si>
    <t>Подкаменный Ю.А.</t>
  </si>
  <si>
    <t>Васильева Айталина Андреевна</t>
  </si>
  <si>
    <t>МБОУ "Майинская СОШ им. В.П.Ларионова"</t>
  </si>
  <si>
    <t>Дедюкина Людмила Ефремовна</t>
  </si>
  <si>
    <t>Кадырбекова Элина Азатовна</t>
  </si>
  <si>
    <t>ЯФЭК им.И.И.Фадеева</t>
  </si>
  <si>
    <t>МБОУ "Эльгяйская СОШ имени П.Х.Староватова"</t>
  </si>
  <si>
    <t>Ксенофонтова Анастасия Петровна</t>
  </si>
  <si>
    <t>Свинобоев Дмитрий Иннокентьевич</t>
  </si>
  <si>
    <t>МБОУ "Майинский лицей"</t>
  </si>
  <si>
    <t>Ефремова Елена Николаевна</t>
  </si>
  <si>
    <t>Иванов Юрий Александрович</t>
  </si>
  <si>
    <t>МБОУ СОШ № 8</t>
  </si>
  <si>
    <t>МБОУ "Бордонская средняя общеобразовательная школа"</t>
  </si>
  <si>
    <t>Малышев Михаил Михайлович</t>
  </si>
  <si>
    <t>МБОУ "Лекеченская СОШ им. А.И. Леонтьева"</t>
  </si>
  <si>
    <t>Михайлов Рудольф Русланович</t>
  </si>
  <si>
    <t>Спиридонов Алексей Данилович</t>
  </si>
  <si>
    <t>ГБОУ РС(Я) с углуб изуч отд предметов "В-вилюйский респуб. лицей-интернат М.А.Алексеева"</t>
  </si>
  <si>
    <t>Андросов Андрей Петрович</t>
  </si>
  <si>
    <t>Анабарский</t>
  </si>
  <si>
    <t>МБОУ "Анабарская улусная гимназия"</t>
  </si>
  <si>
    <t>Афанасьев Никита Петрович</t>
  </si>
  <si>
    <t>Винокуров Василий Сергеевич</t>
  </si>
  <si>
    <t>Илларионов Айтал Васильевич</t>
  </si>
  <si>
    <t>ГБОУ РС(Я) "Якутский коммунально - строительный техникум"</t>
  </si>
  <si>
    <t>Далырская средняя общеобразовательная школа</t>
  </si>
  <si>
    <t>МАОУ "Саха политехнический лицей"</t>
  </si>
  <si>
    <t>МБОУ "Нюрбинский технический лицей"</t>
  </si>
  <si>
    <t>МОБУ "СОШ №5 имени Н.О.Кривошапкина"</t>
  </si>
  <si>
    <t>ГАПОУ РС(Я) "Якутский промышленный техникум"</t>
  </si>
  <si>
    <t>Афанасьева Анастасия Эдуардовна</t>
  </si>
  <si>
    <t>Бабушкина Анастасия Геннадьевна</t>
  </si>
  <si>
    <t>Винокуров Андрей Александрович</t>
  </si>
  <si>
    <t>Гоголев Ян Геннадиевич</t>
  </si>
  <si>
    <t>МАОУ "Шигаевская средняя общеобразовательная школа"</t>
  </si>
  <si>
    <t>Бурятия</t>
  </si>
  <si>
    <t>ГБОУ РС(Я) "Якутская кадетская школа-интернат"</t>
  </si>
  <si>
    <t>МБОУ "Мегино-Алданская СОШ им. Е.П.Неймохова"</t>
  </si>
  <si>
    <t>Захаров Игорь Владимирович</t>
  </si>
  <si>
    <t>МАОУ "Саха политехнический лицей" ГО "город Якутск"</t>
  </si>
  <si>
    <t>Николаева Сахаяна Дмитриевна</t>
  </si>
  <si>
    <t>Семенова Валерия Дмитриевна</t>
  </si>
  <si>
    <t>Сивцева Айыына Валериевна</t>
  </si>
  <si>
    <t>МБОУ "Хампинская СОШ им. С.Ф.Гоголева"</t>
  </si>
  <si>
    <t>Базарова Зинаида Дашинимаевна</t>
  </si>
  <si>
    <t>МАОУ "СОШ №4"</t>
  </si>
  <si>
    <t>Шапошникова Ольга Васильевна</t>
  </si>
  <si>
    <t>Герасимов Александр Сергеевич</t>
  </si>
  <si>
    <t>Иванов Игорь Степанович</t>
  </si>
  <si>
    <t>Михайлов Айтал Никитич</t>
  </si>
  <si>
    <t>Б-НД-20</t>
  </si>
  <si>
    <t>Б-НД-19</t>
  </si>
  <si>
    <t>БА-ДН-18</t>
  </si>
  <si>
    <t>С-ГД1-20</t>
  </si>
  <si>
    <t>С-ГД2-20</t>
  </si>
  <si>
    <t>С-ГМ-17</t>
  </si>
  <si>
    <t>С-ПР-17</t>
  </si>
  <si>
    <t>С-ОПИ-17</t>
  </si>
  <si>
    <t>Прохоров Константин Александрович</t>
  </si>
  <si>
    <t>Смольникова Валерия Алексеевна</t>
  </si>
  <si>
    <t>Соколов Никита Григорьевич</t>
  </si>
  <si>
    <t>Абилбеков Михаил Омиржанович</t>
  </si>
  <si>
    <t>Пахомов Чагыл Александрович</t>
  </si>
  <si>
    <t>Скрябина Нина Олеговна</t>
  </si>
  <si>
    <t>Голокова Диана Сергеевна</t>
  </si>
  <si>
    <t>Данилов Айсиэн Петрович</t>
  </si>
  <si>
    <t>Ибрагимов Руслан Айдынович</t>
  </si>
  <si>
    <t>Иванова Алина Алексеевна</t>
  </si>
  <si>
    <t>Ильин Вадим Александрович</t>
  </si>
  <si>
    <t>Мартынов Иван Анатольевич</t>
  </si>
  <si>
    <t>Николаева Варвара Николаевна</t>
  </si>
  <si>
    <t>Зайнулин Степан Михайлович</t>
  </si>
  <si>
    <t>Тютюлин Лев Александрович</t>
  </si>
  <si>
    <t>Павлов Николай Вениаминович</t>
  </si>
  <si>
    <t>Петров Владимир Андреевич</t>
  </si>
  <si>
    <t>Попов Тускул Радиевич</t>
  </si>
  <si>
    <t>Токтогельдиев Бекжан Азатович</t>
  </si>
  <si>
    <t>Харахинов Алексей Сабирович</t>
  </si>
  <si>
    <t>Кононов Марк Николаевич</t>
  </si>
  <si>
    <t>Макаров Петр Тимофеевич</t>
  </si>
  <si>
    <t>Никаноров Николай Николаевич</t>
  </si>
  <si>
    <t>Каратова Полина Петровна</t>
  </si>
  <si>
    <t>Сивцева Айталина Афанасьевна</t>
  </si>
  <si>
    <t>Попов Ростислав Станиславович</t>
  </si>
  <si>
    <t>Чабыев Яков Иннокентьевич</t>
  </si>
  <si>
    <t>Анненкова Дарья Николаевна</t>
  </si>
  <si>
    <t>Алексеев Денис Александрович</t>
  </si>
  <si>
    <t>Павлов Степан Афанасьевич</t>
  </si>
  <si>
    <t>Сыромятников Андрей Андреевич</t>
  </si>
  <si>
    <t>Петров Алгыс Александрович</t>
  </si>
  <si>
    <t>Адамов Руф Артурович</t>
  </si>
  <si>
    <t>Борисов Айаал Андреевич</t>
  </si>
  <si>
    <t>Кондаков Михаил Алексеевич</t>
  </si>
  <si>
    <t>Симонов Никита Доброславович</t>
  </si>
  <si>
    <t>Терешкина Диана Александровна</t>
  </si>
  <si>
    <t>Аллахвердиев Али Мусафирович</t>
  </si>
  <si>
    <t>Иностранный язык</t>
  </si>
  <si>
    <t>Золотин В.Г.</t>
  </si>
  <si>
    <t>Брагинец Д.Д.</t>
  </si>
  <si>
    <t>СОШ №26 г.Мирный</t>
  </si>
  <si>
    <t>СОШ№23 г.Айхал</t>
  </si>
  <si>
    <t>МОУ СОШ этнокультурный центр №10 г.Мирный</t>
  </si>
  <si>
    <t>ГБПОУ РС(Я) "Финансово-экономический колледж им. И.И.Фадеева"</t>
  </si>
  <si>
    <t>МБОУ ""Эльгяйская СОШ им. П.Х.Староватова" МР "Сунтарский улус"</t>
  </si>
  <si>
    <t>V-Мальжегарская СОШ им. И. П.  Никифорова</t>
  </si>
  <si>
    <t>МОУ «Тюбяй-Жарханская СОШ им. С. А.  Зверева»</t>
  </si>
  <si>
    <t>МКОУ «Политехнический лицей»</t>
  </si>
  <si>
    <t>МОУ «СОШ этнокультурный центр № 10»</t>
  </si>
  <si>
    <t>УСПО "Якутский торгово-экономический колледж потребительской кооперации"</t>
  </si>
  <si>
    <t xml:space="preserve">МБОУ СОШ№19 им.Л.А.Попугаевой </t>
  </si>
  <si>
    <t>МБОУ «Техтюрская СОШ»</t>
  </si>
  <si>
    <t>Хангаласский</t>
  </si>
  <si>
    <t>МБОУ «Хампинская СОШ им. С. Ф. Гоголева»</t>
  </si>
  <si>
    <t xml:space="preserve">МБОУ «Намская улусная гимназия им. Н. С. Охлопкова» </t>
  </si>
  <si>
    <t xml:space="preserve">МБОУ «Сунтарский политехнический лицей-интернат»  </t>
  </si>
  <si>
    <t>МОУ "Крестяхская СОШ" МР им. И.Г.Спиридонова</t>
  </si>
  <si>
    <t>Нахаринская СОШ</t>
  </si>
  <si>
    <t>МБОУ "Хампинская СОШ им. С.Ф.Гоголева</t>
  </si>
  <si>
    <t>МБОУ "Оросунская СОШ" МР "Верхневилюйского улуса (район)" РС(Я)</t>
  </si>
  <si>
    <t>Средняя общеобразовательная школа с. Чамча</t>
  </si>
  <si>
    <t>Б-ДН-21</t>
  </si>
  <si>
    <t>Б-ДГ-21</t>
  </si>
  <si>
    <t>С-ГД1-21</t>
  </si>
  <si>
    <t>С-ГД2-21</t>
  </si>
  <si>
    <t>С-ОПИ-19</t>
  </si>
  <si>
    <t>С-ГМ-19</t>
  </si>
  <si>
    <t>С-ЭА-19</t>
  </si>
  <si>
    <t>Добролюбова Р.К.</t>
  </si>
  <si>
    <t>Семенова М.Н.</t>
  </si>
  <si>
    <t>Варламова Г.А.</t>
  </si>
  <si>
    <t>Интогарова Т.И.</t>
  </si>
  <si>
    <t>Б1.О.13</t>
  </si>
  <si>
    <t>С1.Б.35.4</t>
  </si>
  <si>
    <t>С1.В.ОД.7</t>
  </si>
  <si>
    <t>Ананьев Максим Артемович</t>
  </si>
  <si>
    <t>Донской Александр Алексеевич</t>
  </si>
  <si>
    <t>МБОУ "Сунтарский политехнический лицей-интернат</t>
  </si>
  <si>
    <t>ГОУ "Республиканский лицей-интернат"</t>
  </si>
  <si>
    <t>Семенов Ариан Михайлович</t>
  </si>
  <si>
    <t>Минеева Валерия Андреевна</t>
  </si>
  <si>
    <t>Османов Аслан Шахин оглы</t>
  </si>
  <si>
    <t>Попова Радиана Радиевна</t>
  </si>
  <si>
    <t>Частное учреждение проф. Образования Юридический полицейский колледж г. Тула</t>
  </si>
  <si>
    <t>Аллаиховский</t>
  </si>
  <si>
    <t xml:space="preserve">Якутский сельскохозяйственный техникум г. Якутск </t>
  </si>
  <si>
    <t>Винокурова И.Ж.</t>
  </si>
  <si>
    <t>Лях Дарья Романовна</t>
  </si>
  <si>
    <t>Черневич Михаил Владимирович</t>
  </si>
  <si>
    <t>Баишев Юрий Тимофеевич</t>
  </si>
  <si>
    <t>Алексеев Владимир Ньургунович</t>
  </si>
  <si>
    <t>Евдокимов Эдуард Игоревич</t>
  </si>
  <si>
    <t>Иванов Айтал Саввич</t>
  </si>
  <si>
    <t>Иванов Роман Андреевич</t>
  </si>
  <si>
    <t>Именов Иброхимджон Равшанджонович</t>
  </si>
  <si>
    <t>Истаев Георгий Сергеевич</t>
  </si>
  <si>
    <t>Кулаковский Валерий Александрович</t>
  </si>
  <si>
    <t>Рушанов Рушан Расим оглы</t>
  </si>
  <si>
    <t>Николаев Алексей Михайлович</t>
  </si>
  <si>
    <t>Трофимов Даниил Григорьевич</t>
  </si>
  <si>
    <t>Аммосов Константин Тимофеевич</t>
  </si>
  <si>
    <t>Одиназода Бадриддин Бахридин</t>
  </si>
  <si>
    <t>Аргунов Сергей Михайлович</t>
  </si>
  <si>
    <t>Михайлов Николай Петрович</t>
  </si>
  <si>
    <t>Тихонов Айталын Анатольевич</t>
  </si>
  <si>
    <t>Ефимов Александр Валерьевич</t>
  </si>
  <si>
    <t>Сухомясов Станислав Константинович</t>
  </si>
  <si>
    <t>Каримов Муроджон Шухратович</t>
  </si>
  <si>
    <t>Намылов Илья Васильевич</t>
  </si>
  <si>
    <t>Алексеев Уйгулаан Нюргустанович</t>
  </si>
  <si>
    <t>Евсеев Терентий Анатольевич</t>
  </si>
  <si>
    <t>Лазарев Кирилл Кэскилович</t>
  </si>
  <si>
    <t>Парников Арылхан Владимирович</t>
  </si>
  <si>
    <t>Семенов Семен Семенович</t>
  </si>
  <si>
    <t>Софронов Анатолий Устинович</t>
  </si>
  <si>
    <t>Ларионов Матвей Анатольевич</t>
  </si>
  <si>
    <t>Никифоров Трофим Николаевич</t>
  </si>
  <si>
    <t>Попов Михаил Николаевич</t>
  </si>
  <si>
    <t>Попов Николай Анатольевич</t>
  </si>
  <si>
    <t>Егоров Айтал Егорович</t>
  </si>
  <si>
    <t>Емельянов Богдан Валентинович</t>
  </si>
  <si>
    <t>Матросов Ариан Николаевич</t>
  </si>
  <si>
    <t>Винокуров Николай Николаевич</t>
  </si>
  <si>
    <t>Николаев Валентин Владимирович</t>
  </si>
  <si>
    <t>Ядреев Владислав Геннадьевич</t>
  </si>
  <si>
    <t>Теоретическая механика</t>
  </si>
  <si>
    <t>Начертательная геометрия, ИКГ</t>
  </si>
  <si>
    <t>Кугушева Н.Н.</t>
  </si>
  <si>
    <t>Ким Д.Ч.</t>
  </si>
  <si>
    <t>Данилова В.Е.</t>
  </si>
  <si>
    <t>Электрические машины</t>
  </si>
  <si>
    <t>Электрификация ГП</t>
  </si>
  <si>
    <t>СОШ №26 г. Мирный</t>
  </si>
  <si>
    <t>СОШ №1 г. Ленска</t>
  </si>
  <si>
    <t>Якутский автодорожный техникум г. Якутск</t>
  </si>
  <si>
    <t>Таджикистан</t>
  </si>
  <si>
    <t>МОБУ "СОШ №17"ГО"г.Якутск"РС(Я)</t>
  </si>
  <si>
    <t>МКОУ "Средняя общеобразовательная школа №23" п. Айхал</t>
  </si>
  <si>
    <t>г.Новосибирск</t>
  </si>
  <si>
    <t>ГАПОУ РС (Я) «Региональный технический колледж»</t>
  </si>
  <si>
    <t>ГБПОУ РС(Я) "Якутский сельскохозяйственный техникум"</t>
  </si>
  <si>
    <t>У-Алданский</t>
  </si>
  <si>
    <t>Вилюйская СОШ № 1 им. Г. И. Чиряева</t>
  </si>
  <si>
    <t xml:space="preserve">МБОУ «Шеинская СОШ-интернат им. М. Н. Анисимова» </t>
  </si>
  <si>
    <t>МОУ "Алазейская СОШ"</t>
  </si>
  <si>
    <t>Среднеколымский</t>
  </si>
  <si>
    <t>СОУ №23 г.Спитамен</t>
  </si>
  <si>
    <t>Хатырыкская средняя общеобразовательная школа</t>
  </si>
  <si>
    <t>МБОУ "Едейская СОШ имени З.П.Саввина</t>
  </si>
  <si>
    <t>МБОУ "Кыллахская СОШ" с. Даппарай</t>
  </si>
  <si>
    <t xml:space="preserve">МБОУ Аллагинская СОШ </t>
  </si>
  <si>
    <t>МБОУ "Сунтарская СОШ №1 им. А. П. Павлова"</t>
  </si>
  <si>
    <t>МОУ "Намская улусная гимназия им.Н.С.Охлопкова"</t>
  </si>
  <si>
    <t>ГБОУ РС(Я) "В-Вилюйская республиканская гимназия имени М.А.Алексеева"</t>
  </si>
  <si>
    <t>МОУ "Крестяхская СОШ" МР им. И.Г.Спиридонова "</t>
  </si>
  <si>
    <t xml:space="preserve">МБОУ "Куокунинская СОШ" </t>
  </si>
  <si>
    <t>Жистовская Юлия Андреевна</t>
  </si>
  <si>
    <t>Нафанаилов Гаврил Васильевич</t>
  </si>
  <si>
    <t>СОШ №20 им. Героя Советского Союза Ф.К. Попова</t>
  </si>
  <si>
    <t>Физическая и коллоидная химия</t>
  </si>
  <si>
    <t>Иванова М.С.</t>
  </si>
  <si>
    <t>Материаловедение и ТКМ</t>
  </si>
  <si>
    <t>Оборудование и строительство НиГ скважин</t>
  </si>
  <si>
    <t>Бердыев С.С.</t>
  </si>
  <si>
    <t>Гидравлика</t>
  </si>
  <si>
    <t>Разработка газовых месторождений</t>
  </si>
  <si>
    <t>Разработка нефтяных месторождений</t>
  </si>
  <si>
    <t>Краснов И.И.</t>
  </si>
  <si>
    <t>Теоретическая и прикладная механика</t>
  </si>
  <si>
    <t>Сбор и подготовка скважинной продукции</t>
  </si>
  <si>
    <t>Методы увеличения нефтеотдачи</t>
  </si>
  <si>
    <t>Осложненные условия РиЭ НиГМ</t>
  </si>
  <si>
    <t>Татаринов П.С.</t>
  </si>
  <si>
    <t>Подобед С.А.</t>
  </si>
  <si>
    <t>Экономика</t>
  </si>
  <si>
    <t>Павлова С.Н.</t>
  </si>
  <si>
    <t>Бебихов Ю.В.</t>
  </si>
  <si>
    <t>Теоретические основы электротехники</t>
  </si>
  <si>
    <t>Теория автоматического управления</t>
  </si>
  <si>
    <t>Электротехника: Физические основы электроники</t>
  </si>
  <si>
    <t>Гидромеханика</t>
  </si>
  <si>
    <t>Геомеханика</t>
  </si>
  <si>
    <t>Решетова В.В.</t>
  </si>
  <si>
    <t>Горные машины и оборудование</t>
  </si>
  <si>
    <t>Электротехника: Промышленная электроника</t>
  </si>
  <si>
    <t>Харитонов Я.С.</t>
  </si>
  <si>
    <t>Безопасность ведения горных работ и ГСД</t>
  </si>
  <si>
    <t>Технология и безопасность взрывных работ</t>
  </si>
  <si>
    <t>Системы управления электроприводом</t>
  </si>
  <si>
    <t>Хубиева В.М.</t>
  </si>
  <si>
    <t>Гидропривод ГМ</t>
  </si>
  <si>
    <t>ГМиО подземных горных работ</t>
  </si>
  <si>
    <t>Макалин И.А.</t>
  </si>
  <si>
    <t>Электропривод горных машин</t>
  </si>
  <si>
    <t>Технологии подземной и комбинированной разработки РМ</t>
  </si>
  <si>
    <t>Рудничный транспорт</t>
  </si>
  <si>
    <t>Физико-химическая геотехнология</t>
  </si>
  <si>
    <t>Дробление, измельчение и классификация</t>
  </si>
  <si>
    <t>Гравитационные процессы</t>
  </si>
  <si>
    <t>Проектирование ОФ</t>
  </si>
  <si>
    <t>Вентиляция шахт</t>
  </si>
  <si>
    <t>Проектирование рудников</t>
  </si>
  <si>
    <t>Механическое оборудование карьеров</t>
  </si>
  <si>
    <t>Б1.О.16</t>
  </si>
  <si>
    <t>Б1.О.14</t>
  </si>
  <si>
    <t>Б1.О.30</t>
  </si>
  <si>
    <t>Б1.О.20</t>
  </si>
  <si>
    <t>Б1.В.04</t>
  </si>
  <si>
    <t>Б1.О.23</t>
  </si>
  <si>
    <t>Б1.О.42</t>
  </si>
  <si>
    <t>Б1.О.43</t>
  </si>
  <si>
    <t>Б1.О.19</t>
  </si>
  <si>
    <t>Б1.О.34</t>
  </si>
  <si>
    <t>Б1.О.49</t>
  </si>
  <si>
    <t>Б1.О.50</t>
  </si>
  <si>
    <t>Б1.О.18</t>
  </si>
  <si>
    <t>Б1.О.17</t>
  </si>
  <si>
    <t>Б1.О.25</t>
  </si>
  <si>
    <t>С1.Б.2</t>
  </si>
  <si>
    <t>С1.Б.13</t>
  </si>
  <si>
    <t>С1.Б.12</t>
  </si>
  <si>
    <t>С1.Б.23.1</t>
  </si>
  <si>
    <t>С1.Б.10</t>
  </si>
  <si>
    <t>С1.Б.35.3</t>
  </si>
  <si>
    <t>С1.Б.28</t>
  </si>
  <si>
    <t>С1.В.ОД.2</t>
  </si>
  <si>
    <t>С1.Б.32</t>
  </si>
  <si>
    <t>С1.В.ОД.6</t>
  </si>
  <si>
    <t>С1.В.ОД.9</t>
  </si>
  <si>
    <t>С1.Б.35.2</t>
  </si>
  <si>
    <t>С1.В.ОД.4</t>
  </si>
  <si>
    <t>С1.В.ОД.3</t>
  </si>
  <si>
    <t>С1.В.ОД.8</t>
  </si>
  <si>
    <t>С1.Б.35.5</t>
  </si>
  <si>
    <t>С1.В.ОД.5</t>
  </si>
  <si>
    <t>С1.Б.30</t>
  </si>
  <si>
    <t>С1.Б.31</t>
  </si>
  <si>
    <t>С1.В.ОД.3.3</t>
  </si>
  <si>
    <t>Евсеева Анисья Валерьевна</t>
  </si>
  <si>
    <t>Павлова Сырга Игорьевна</t>
  </si>
  <si>
    <t>Семенов Григорий Юрьевич</t>
  </si>
  <si>
    <t>Иванова Анастасия Меркурьевна</t>
  </si>
  <si>
    <t>Сбор и подготовка скважинной продукции (КР)</t>
  </si>
  <si>
    <t>Алексеев Василий Евгеньевич</t>
  </si>
  <si>
    <t>Климов Павел Павлович</t>
  </si>
  <si>
    <t>Технологии применения горизонтальных скважин</t>
  </si>
  <si>
    <t>Зач</t>
  </si>
  <si>
    <t>Зачет</t>
  </si>
  <si>
    <t>ГБПОУ РС(Я) "Светлинский индустриальный техникум"</t>
  </si>
  <si>
    <t>МБОУ Арылахская СОШ</t>
  </si>
  <si>
    <t>Шарин Эдуард Алексеевич</t>
  </si>
  <si>
    <t>Лутченко Ярослав Евгеньевич</t>
  </si>
  <si>
    <t>Васильев Алексей Виссарионович</t>
  </si>
  <si>
    <t>Лазарев Юрий Афанасьевич</t>
  </si>
  <si>
    <t>пр.№72-УЧ от 27.05.22г. в связи с выездом на практику в ООО "ТЮНГД". Срок с 30.05.22г. по 17.06.22г., с 01.09.22г. по 30.09.22г.</t>
  </si>
  <si>
    <t>пр.№72-УЧ от 27.05.22г. в связи с выездом на практику в ООО "ТЮНГД". Срок с 04.06.22г. по 25.06.22г., с 01.09.22г. по 30.09.22г.</t>
  </si>
  <si>
    <t>Савицкий Л.В.</t>
  </si>
  <si>
    <t>осень</t>
  </si>
  <si>
    <t>Григорьева Дарина Платоновна</t>
  </si>
  <si>
    <t>Константинов Максим Андреевич</t>
  </si>
  <si>
    <t>Начертательная геометрия и ИКГ</t>
  </si>
  <si>
    <t>Заровняева С.С.</t>
  </si>
  <si>
    <t>ФКиС</t>
  </si>
  <si>
    <t>Адамова Т.Н.</t>
  </si>
  <si>
    <t>Введение в сквозные цифровые технологии</t>
  </si>
  <si>
    <t>Егорова А.А.</t>
  </si>
  <si>
    <t>История нефтегазовой отрасли Якутии</t>
  </si>
  <si>
    <t>Экз</t>
  </si>
  <si>
    <t>Молчанова Софья Дмитриевна</t>
  </si>
  <si>
    <t>Семенов Максим Евгеньевич</t>
  </si>
  <si>
    <t>Агаев Тельман Шихметович</t>
  </si>
  <si>
    <t>Амелин Андрей Петрович</t>
  </si>
  <si>
    <t>Селляхов Максим Николаевич</t>
  </si>
  <si>
    <t>Тихонов Роман Васильевич</t>
  </si>
  <si>
    <t>Умаров Джамолиддин Кодиржонович</t>
  </si>
  <si>
    <t>Основы геофизики</t>
  </si>
  <si>
    <t>Адаров Т.Д.</t>
  </si>
  <si>
    <t>БЖД</t>
  </si>
  <si>
    <t>Социология</t>
  </si>
  <si>
    <t>Якушева Р.А.</t>
  </si>
  <si>
    <t>Элективные дисциплины по ФКиС</t>
  </si>
  <si>
    <t>Экологоия Якутии</t>
  </si>
  <si>
    <t>Слепцова Е.В.</t>
  </si>
  <si>
    <t>ТиП механика</t>
  </si>
  <si>
    <t>ЗаО</t>
  </si>
  <si>
    <t>МТКМ</t>
  </si>
  <si>
    <t>Бердяев С.С.</t>
  </si>
  <si>
    <t>Бурнашов Дьулуур Михайлович</t>
  </si>
  <si>
    <t>Михайлов Альберт Сергеевич</t>
  </si>
  <si>
    <t>Петухов Захар Семенович</t>
  </si>
  <si>
    <t>Потапов Петр Андреевич</t>
  </si>
  <si>
    <t>Семенников Даниил Федорович</t>
  </si>
  <si>
    <t>Славкин Егор Николаевич</t>
  </si>
  <si>
    <t>Чубарева Светлана Сергеевна</t>
  </si>
  <si>
    <t>Основы экономики и организации НГП</t>
  </si>
  <si>
    <t>Долженко К.В.</t>
  </si>
  <si>
    <t>ПП в математическом моделировании</t>
  </si>
  <si>
    <t>Основы проектирования разработки НиГМ</t>
  </si>
  <si>
    <t>МКС</t>
  </si>
  <si>
    <t>Разработка ГМ</t>
  </si>
  <si>
    <t>Сооружение и эксплуатация ГНП и ГНХ</t>
  </si>
  <si>
    <t>Промысловая химия</t>
  </si>
  <si>
    <t>Никифорова М.Н.</t>
  </si>
  <si>
    <t>Разработка НМ</t>
  </si>
  <si>
    <t>КР</t>
  </si>
  <si>
    <t>Аленин Андрей Михайлович</t>
  </si>
  <si>
    <t>Балыков Павел Александрович</t>
  </si>
  <si>
    <t>Бекбоев Бактыбек Каратаевич</t>
  </si>
  <si>
    <t>Богдашкин Николай Алексеевич</t>
  </si>
  <si>
    <t>Болуров Андрей Владимирович</t>
  </si>
  <si>
    <t>Бурлаков Андрей Сергеевич</t>
  </si>
  <si>
    <t>Ворошилов Захар Максимович</t>
  </si>
  <si>
    <t>Дмитриев Николай Владимирович</t>
  </si>
  <si>
    <t>Дорошин Владимир Сергеевич</t>
  </si>
  <si>
    <t>Евстигнеев Вячеслав Дмитриевич</t>
  </si>
  <si>
    <t>Ерин Антон Николаевич</t>
  </si>
  <si>
    <t>Имамова Виталия Андреевна</t>
  </si>
  <si>
    <t>Иннокентьев Василий Евгеньевич</t>
  </si>
  <si>
    <t>Кычкин Владимир Иванович</t>
  </si>
  <si>
    <t>Основы права</t>
  </si>
  <si>
    <t>Иминохоев А.М.</t>
  </si>
  <si>
    <t>Культурология</t>
  </si>
  <si>
    <t>Основы ГД (ОГ)</t>
  </si>
  <si>
    <t>Лёвкин Андрей Анатольевич</t>
  </si>
  <si>
    <t>Медведев Михаил Игоревич</t>
  </si>
  <si>
    <t>Мерушев Евгений Андреевич</t>
  </si>
  <si>
    <t>Некозов Артем Игоревич</t>
  </si>
  <si>
    <t>Нимаев Будажап Аюшеевич</t>
  </si>
  <si>
    <t>Орлова Екатерина Борисовна</t>
  </si>
  <si>
    <t>Турдахунов Алишер Талгатович</t>
  </si>
  <si>
    <t>Холов Эхсониддин Исмоилович</t>
  </si>
  <si>
    <t>Эмомов Мухаммадюсуф Ризвоноавич</t>
  </si>
  <si>
    <t>Данилов Максим Викторович</t>
  </si>
  <si>
    <t>Евдокимова Мия Николаевна</t>
  </si>
  <si>
    <t>Ледовских Юрий Сергеевич</t>
  </si>
  <si>
    <t>Введение в специальность</t>
  </si>
  <si>
    <t>Зырянов И.В.</t>
  </si>
  <si>
    <t>Константинов Ю.Ю.</t>
  </si>
  <si>
    <t>Михайлова Сергелина Сергеевна</t>
  </si>
  <si>
    <t>Петров Семён Алексеевич</t>
  </si>
  <si>
    <t>Тихонов Филипп Валерьевич</t>
  </si>
  <si>
    <t>Геология</t>
  </si>
  <si>
    <t>Ковальчук О.Е.</t>
  </si>
  <si>
    <t>МСС</t>
  </si>
  <si>
    <t>Типикин Иван Геннадьевич</t>
  </si>
  <si>
    <t>Тумуров Юрий Борисович</t>
  </si>
  <si>
    <t>Федоров Валериан Павлович</t>
  </si>
  <si>
    <t>Чиряев Павел Егорович</t>
  </si>
  <si>
    <t>ТОЭ</t>
  </si>
  <si>
    <t>Политология</t>
  </si>
  <si>
    <t>Иминооев А.М.</t>
  </si>
  <si>
    <t>Г-П экология</t>
  </si>
  <si>
    <t xml:space="preserve">Основы моделирования ЭТ и ЭМС </t>
  </si>
  <si>
    <t>Электротехника: ЭиЭА</t>
  </si>
  <si>
    <t>ТАУ</t>
  </si>
  <si>
    <t>Электролтехника: ФОЭ</t>
  </si>
  <si>
    <t>Михалев Виссарион Валериевич</t>
  </si>
  <si>
    <t>Чусовской Владимир Анатольевич</t>
  </si>
  <si>
    <t>Основы автоматизированного проектирования</t>
  </si>
  <si>
    <t>Ондар Далай Чалымович</t>
  </si>
  <si>
    <t>Федоров Георгий Семенович</t>
  </si>
  <si>
    <t>Иванова Виктория Арсеновна</t>
  </si>
  <si>
    <t>Одиназода Маъруф Пирмахмад</t>
  </si>
  <si>
    <t>Петров Мичил Алексеевич</t>
  </si>
  <si>
    <t>Романов Валерий Валерьевич</t>
  </si>
  <si>
    <t>КП</t>
  </si>
  <si>
    <t>ГМиО</t>
  </si>
  <si>
    <t>Мигалкин Альберт Михайлович</t>
  </si>
  <si>
    <t>Курчатов Алексей Петрович</t>
  </si>
  <si>
    <t>Световой Максим Андреевич *</t>
  </si>
  <si>
    <t>БВГР и ГСД</t>
  </si>
  <si>
    <t>Герасимов Александр Александрович</t>
  </si>
  <si>
    <t>Попов Спиридон Петрович</t>
  </si>
  <si>
    <t>Абрамов Роман Денисович</t>
  </si>
  <si>
    <t>Горохов Егор Константинович</t>
  </si>
  <si>
    <t>Иванов Андрей Петрович</t>
  </si>
  <si>
    <t>Иннокентьев Роберт Николаевич</t>
  </si>
  <si>
    <t>Васильев Эрчимэн Георгиевич</t>
  </si>
  <si>
    <t>Михайлов Кэскил Людовикович</t>
  </si>
  <si>
    <t>Иванов Афанасий Васильевич</t>
  </si>
  <si>
    <t>Рожина Анастасия Ивановна</t>
  </si>
  <si>
    <t>Афанасьев Александр Айаалович</t>
  </si>
  <si>
    <t>Герасимов Иван Ефимович</t>
  </si>
  <si>
    <t>Сидоров Дмитрий Алексеевич</t>
  </si>
  <si>
    <t>Осипов Эрэл Прокопьевич</t>
  </si>
  <si>
    <t>Бочкарев Михаил Петрович</t>
  </si>
  <si>
    <t>Антонов Егор Егорович</t>
  </si>
  <si>
    <t>Афанасьев Василий Григорьевич</t>
  </si>
  <si>
    <t>Данилов Софрон Алексеевич</t>
  </si>
  <si>
    <t>Дьячковский Дмитрий Иванович</t>
  </si>
  <si>
    <t>Ефремов Николай Иванович</t>
  </si>
  <si>
    <t>Николаев Анатолий Валерьевич</t>
  </si>
  <si>
    <t>Федоров Александр Александрович</t>
  </si>
  <si>
    <t>Цабут Александр Игоревич</t>
  </si>
  <si>
    <t>Кухотов Павел Павлович</t>
  </si>
  <si>
    <t>Руфов Аян Валериевич</t>
  </si>
  <si>
    <t>Капитонов Михаил Юрьевич</t>
  </si>
  <si>
    <t>ГБПОУ РС(Я) "Якутский медицинский колледж"</t>
  </si>
  <si>
    <t>МОУ «СОШ №1 г. Ленска»</t>
  </si>
  <si>
    <t>ГАПАУ "Якутский промышленный техникум им.Т. Г.Десяткина</t>
  </si>
  <si>
    <t>Эв-Бытантайский</t>
  </si>
  <si>
    <t>СОШ №26, РС(Я) г.Мирный</t>
  </si>
  <si>
    <t>ГБПОУ РС(Я) Жатайский техникум</t>
  </si>
  <si>
    <t>ГАПОУ РС (Я) «Якутский автодорожный техникум»</t>
  </si>
  <si>
    <t>ГБПОУ РС (Я) «Нюрбинский техникум»</t>
  </si>
  <si>
    <t>МБОУ «Борулахская СОШ»</t>
  </si>
  <si>
    <t>Верхоянский</t>
  </si>
  <si>
    <t>МБОУ "Хамагаттинский Саха-Французский лицей" МО "Намский улус" РС (Я)</t>
  </si>
  <si>
    <t>МБОУ "Намская улусная гимназия им.Н.С.Охлопкова" МО "Намского улуса" РС (Я)</t>
  </si>
  <si>
    <t>МОУ "Маганская СОШ" ГО "г.Якутска" РС(Я)</t>
  </si>
  <si>
    <t>Чурапчинский</t>
  </si>
  <si>
    <t>МБОУ Ертская СОШ</t>
  </si>
  <si>
    <t>Горный</t>
  </si>
  <si>
    <t>МБОУ "Антоновская СОШ им. Н.Н. Чусовского" Нюрбинского улуса РС(Я)</t>
  </si>
  <si>
    <t>Качикатская СОШ имени С.П.Барашкова</t>
  </si>
  <si>
    <t>МБОУ "Вилюйская гимназия имени Ивана Лаврентьевича Кондакова"</t>
  </si>
  <si>
    <t>ГБОУ РС(Я) с углуб изуч отд предметов "В-Вилюйский респуб.лицей-интернат М.А.Алексеева"</t>
  </si>
  <si>
    <t>Иванова Ирина Юрьевна</t>
  </si>
  <si>
    <t>Сооружение и эксплуатация ГНП и ГНХ (ЗаО)</t>
  </si>
  <si>
    <t>Метрология, квалиметрия и стандартизация (ЗаО)</t>
  </si>
  <si>
    <t>Власов Андрей Сергеевич</t>
  </si>
  <si>
    <t>Математика (экзамен)</t>
  </si>
  <si>
    <t>Попова Ульяна Витальевна</t>
  </si>
  <si>
    <t>Степанова Мария Ивановна</t>
  </si>
  <si>
    <t>Потапов Юрий Константинович</t>
  </si>
  <si>
    <t>Теория автоматического управления (КР)</t>
  </si>
  <si>
    <t>Шепелев Александр Владиславович</t>
  </si>
  <si>
    <t>Иванов Денис-Алтын Владиславович</t>
  </si>
  <si>
    <t>Гравитационные процессы (КП)</t>
  </si>
  <si>
    <t>Копырин Иван Иванович</t>
  </si>
  <si>
    <t>Технология и безопасность взрывных работ (экзамен)</t>
  </si>
  <si>
    <t>Петров Иван Максимович</t>
  </si>
  <si>
    <t>Сергеев Эрэл Николаевич</t>
  </si>
  <si>
    <t>Б1.В.05</t>
  </si>
  <si>
    <t>Б1.О.24</t>
  </si>
  <si>
    <t>Лукавин Мичил Павлович</t>
  </si>
  <si>
    <t>Семенов Глеб Юрьевич</t>
  </si>
  <si>
    <t>Б1.О.03</t>
  </si>
  <si>
    <t>Б1.О.05</t>
  </si>
  <si>
    <t>Б1.О.10</t>
  </si>
  <si>
    <t>Б1.В.07</t>
  </si>
  <si>
    <t>Б1.О.04</t>
  </si>
  <si>
    <t>Б1.О.28</t>
  </si>
  <si>
    <t>Б1.В.01</t>
  </si>
  <si>
    <t>Б1.В.ДВ.01.01</t>
  </si>
  <si>
    <t>Б1.В.ДВ.03.02</t>
  </si>
  <si>
    <t>Б1.О.26</t>
  </si>
  <si>
    <t>Б1.О.27</t>
  </si>
  <si>
    <t>Б1.О.41</t>
  </si>
  <si>
    <t>Б1.О.37</t>
  </si>
  <si>
    <t>Б1.О.35</t>
  </si>
  <si>
    <t>Б1.О.08</t>
  </si>
  <si>
    <t>Б1.О.07</t>
  </si>
  <si>
    <t>Б1.О.01</t>
  </si>
  <si>
    <t>Б1.О.19.01</t>
  </si>
  <si>
    <t>С1.Б.22</t>
  </si>
  <si>
    <t>С1.Б.16</t>
  </si>
  <si>
    <t>С1.Б.24</t>
  </si>
  <si>
    <t>С1.Б.9</t>
  </si>
  <si>
    <t>С1.Б.17</t>
  </si>
  <si>
    <t>С1.В.ОД.1</t>
  </si>
  <si>
    <t>Андреев Андрей Осипович</t>
  </si>
  <si>
    <t>Андросов Михаил Афанасьевич</t>
  </si>
  <si>
    <t>Егоров Айсиэн Николаевич</t>
  </si>
  <si>
    <t>Кириллин Герман Юрьевич</t>
  </si>
  <si>
    <t>Чердонов Илья Владимирович</t>
  </si>
  <si>
    <t>Шепелев Владимир Игоревич</t>
  </si>
  <si>
    <t>Новиков Арчылаан Васильевич</t>
  </si>
  <si>
    <t>ФиК химия</t>
  </si>
  <si>
    <t>Покровский колледж г. Покровск</t>
  </si>
  <si>
    <t>Региональный технический колледж в г. Мирном</t>
  </si>
  <si>
    <t>СОШ №1 г.Ленска</t>
  </si>
  <si>
    <t xml:space="preserve">Хаданская средняя общ. Школа им. Г.Т. Семенова </t>
  </si>
  <si>
    <t>Кыллахская СОШ им. А.Л. Бахсырова</t>
  </si>
  <si>
    <t>МБОУ "Улах-Анская средняя общ. Школа им. А.И. Притузова</t>
  </si>
  <si>
    <t>сирота</t>
  </si>
  <si>
    <t>ОСЖ пр.№102-УЧ от 24.06.22г.</t>
  </si>
  <si>
    <t>02.03.03</t>
  </si>
  <si>
    <t>Математическое обеспечение и администрирование информационных систем</t>
  </si>
  <si>
    <t>Б-МО-20</t>
  </si>
  <si>
    <t>01.03.02.</t>
  </si>
  <si>
    <t>Прикладная математика и информатика</t>
  </si>
  <si>
    <t>Б-ПМ-21</t>
  </si>
  <si>
    <t>Б-ПМ-20</t>
  </si>
  <si>
    <t>Б-ПМ-19</t>
  </si>
  <si>
    <t>БА-ПМ-18</t>
  </si>
  <si>
    <t>02.03.03.</t>
  </si>
  <si>
    <t>Б1.О.22</t>
  </si>
  <si>
    <t>Геометрия и топология</t>
  </si>
  <si>
    <t>Гадоев М.Г.</t>
  </si>
  <si>
    <t>Б1.О.15</t>
  </si>
  <si>
    <t xml:space="preserve"> Математический анализ</t>
  </si>
  <si>
    <t xml:space="preserve">Дифференциальные уравнения </t>
  </si>
  <si>
    <t>Якушев И.А.</t>
  </si>
  <si>
    <t xml:space="preserve">Математическая логика </t>
  </si>
  <si>
    <t xml:space="preserve"> Математический анализ II</t>
  </si>
  <si>
    <t xml:space="preserve">Алгебра и аналитическая геометрия </t>
  </si>
  <si>
    <t>Архитектура компьютеров</t>
  </si>
  <si>
    <t>Васильева А.В.</t>
  </si>
  <si>
    <t xml:space="preserve">Дискретная математика </t>
  </si>
  <si>
    <t>Дифференциальные уравнения</t>
  </si>
  <si>
    <t>Математическая статистика</t>
  </si>
  <si>
    <t>Компьютерная графика</t>
  </si>
  <si>
    <t xml:space="preserve">Численные методы </t>
  </si>
  <si>
    <t>Б1.О.31</t>
  </si>
  <si>
    <t xml:space="preserve">Уравнение математической физики </t>
  </si>
  <si>
    <t>Б1.О.21</t>
  </si>
  <si>
    <t xml:space="preserve">Математические методы прогнозирования </t>
  </si>
  <si>
    <t>Обратные задачи</t>
  </si>
  <si>
    <t>Б1.В.ОД.12</t>
  </si>
  <si>
    <t>Теория случайных процессов</t>
  </si>
  <si>
    <t>Саввинова Виктория Гурьевна</t>
  </si>
  <si>
    <t xml:space="preserve">Нюрбинский технический лицей им. А.Н. Чусовского </t>
  </si>
  <si>
    <t>Иванова Айлана Юрьевна</t>
  </si>
  <si>
    <t>МОБУ "ЯГНГ" г.Якутск</t>
  </si>
  <si>
    <t>Монастырев Афанасий Константинович</t>
  </si>
  <si>
    <t>МБОУ "Чурапчинская гимназия им. С.К.Макарова"</t>
  </si>
  <si>
    <t>Корякин Иван Павлович</t>
  </si>
  <si>
    <t>ГБОУ РС (Я) с углуб. изуч. отд. предметов «В-Вилюйский респ.лицей-интернат М. А. Алексеева»</t>
  </si>
  <si>
    <t>Алексеев Иван Андреевич</t>
  </si>
  <si>
    <t>МБОУ "Кыллахсккая СОШ" Олекминский район,н.п Даппарай</t>
  </si>
  <si>
    <t>Андросов Андрей Афанасьевич</t>
  </si>
  <si>
    <t>МОУ СОШ №1 г.Мирный</t>
  </si>
  <si>
    <t>Бабаранов Константин Анатольевич</t>
  </si>
  <si>
    <t>ГБОУ РС(Я) с углуб изуч отд предметов "В-Вилюйский респ.лицей-интернат М.А.Алексеева"</t>
  </si>
  <si>
    <t>Сабычикова Алика Альбертовна</t>
  </si>
  <si>
    <t>МОБУ "СОШ №7" г.Якутск</t>
  </si>
  <si>
    <t>Швалёв Михаил Алексеевич</t>
  </si>
  <si>
    <t>"Саяногрский политехнический техникум"</t>
  </si>
  <si>
    <t xml:space="preserve">Б-ПМ-21 </t>
  </si>
  <si>
    <t>Игнатьева Милена Валентиновна</t>
  </si>
  <si>
    <t>Финансово-экономический колледж им. И.И. Фадеева г. Якутск</t>
  </si>
  <si>
    <t>Груздев Алексей Юрьевич</t>
  </si>
  <si>
    <t>Кураев Ян Витальевич</t>
  </si>
  <si>
    <t>АУ РС(Я) Якутский колледж связи и энергетики им.П.И.Дудкина</t>
  </si>
  <si>
    <t>Баишев Федор Михайлович</t>
  </si>
  <si>
    <t>МОУ «Тюнгюлюнская СОШ»</t>
  </si>
  <si>
    <t>Голиков Сергей Иванович</t>
  </si>
  <si>
    <t>Сунтарская СОШ №3</t>
  </si>
  <si>
    <t>Дорофеев Андрей Васильевич</t>
  </si>
  <si>
    <t xml:space="preserve">МБОО «Черкехская СОШ им. П. А.  Ойунского» </t>
  </si>
  <si>
    <t>Зарипов Артур Рафаэлевич</t>
  </si>
  <si>
    <t>Лукин Герман Васильевич</t>
  </si>
  <si>
    <t>МБОУ «Майинский лицей И. Г.  Тимофеева»</t>
  </si>
  <si>
    <t>Местников Рафаэль Афанасьевич</t>
  </si>
  <si>
    <t>МБОУ «Хамагаттинская СОШ им. Е. М.  Шапошникова» с. Крест Кытыл</t>
  </si>
  <si>
    <t>Третьяков Ян Павлович</t>
  </si>
  <si>
    <t>МОБУ «СОШ №26» (с углуб.изуч.отдельных предметов) городского округа «г. Якутск»</t>
  </si>
  <si>
    <t>Трушников Павел Сергеевич</t>
  </si>
  <si>
    <t>СОШ №26 г. Мирного</t>
  </si>
  <si>
    <t>Заровняев Борис Александрович</t>
  </si>
  <si>
    <t xml:space="preserve">МБОУ "Намская улусная гимназия им.Н.С.Охлопкова" </t>
  </si>
  <si>
    <t>Иванова Вероника Владимировна</t>
  </si>
  <si>
    <t>МБОУ "СОШ №26" МО "Мирнинский район" РС (Я)</t>
  </si>
  <si>
    <t>Иванова Яна Петровна</t>
  </si>
  <si>
    <t>ФГБОУ ВО "Якутская государственная сельскохозяйственная академия"</t>
  </si>
  <si>
    <t>Николаев Владислав Валерьевич</t>
  </si>
  <si>
    <t xml:space="preserve">МБОУ "Нюрбинский технический лицей"  </t>
  </si>
  <si>
    <t>Протопопов Максим Владимирович</t>
  </si>
  <si>
    <t xml:space="preserve">МОБУ "СОШ №29" (с углубленным изученем отдельных предметов) </t>
  </si>
  <si>
    <t>Семенов Семен Русланович</t>
  </si>
  <si>
    <t>МОУ СОШ № 1</t>
  </si>
  <si>
    <t>Сидоров Айтал Валерьевич</t>
  </si>
  <si>
    <t>Якутск</t>
  </si>
  <si>
    <t xml:space="preserve">МАОУ "Саха политехнический лицей" </t>
  </si>
  <si>
    <t>Тюлюш Доржу Менгиевич</t>
  </si>
  <si>
    <t>Тыва</t>
  </si>
  <si>
    <t>МБОУ "СОШ №2 г. Ленска с углубленным изучением отдельных предметов</t>
  </si>
  <si>
    <t>Федотов Василий Васильевич</t>
  </si>
  <si>
    <t>Цыпандин Дьулустан Ионович</t>
  </si>
  <si>
    <t xml:space="preserve">МОБУ "СОШ № 17" </t>
  </si>
  <si>
    <t>Белобородова Алина Владимировна</t>
  </si>
  <si>
    <t>Теория случайных процессов  (экзамен)</t>
  </si>
  <si>
    <t>Герасимов Алексей Александрович</t>
  </si>
  <si>
    <t>Герасимова Апполинария Андреевна</t>
  </si>
  <si>
    <t>Тимофеев Максим Алексеевич</t>
  </si>
  <si>
    <t>Дьячкова Кристина Игоревна</t>
  </si>
  <si>
    <t xml:space="preserve">Геометрия и топология </t>
  </si>
  <si>
    <t>экз</t>
  </si>
  <si>
    <t>Комин Александр Владиславович</t>
  </si>
  <si>
    <t>Операционные системы и оболочки</t>
  </si>
  <si>
    <t>зач</t>
  </si>
  <si>
    <t xml:space="preserve">Социология </t>
  </si>
  <si>
    <t xml:space="preserve">Элективные дисциплины по ФКиС </t>
  </si>
  <si>
    <t>Математический анализ</t>
  </si>
  <si>
    <t>Математическая логика</t>
  </si>
  <si>
    <t>Николаев Владимир Дмитриевич</t>
  </si>
  <si>
    <t>Николаев Кэскил Николаевич</t>
  </si>
  <si>
    <t>Тумусов Максим Спартакович</t>
  </si>
  <si>
    <t>Уаров Сандал-Александр Андреевич</t>
  </si>
  <si>
    <t>01.03.02</t>
  </si>
  <si>
    <t>Васильев Матвей Николаевич</t>
  </si>
  <si>
    <t>Алгебра и аналитическая геометрия</t>
  </si>
  <si>
    <t>Васильева Юлия Вячеславовна</t>
  </si>
  <si>
    <t>Б1.В.ДВ.09.02</t>
  </si>
  <si>
    <t>Теория алгоритмов</t>
  </si>
  <si>
    <t>Доланов Ефрем Васильевич</t>
  </si>
  <si>
    <t>Игнатьев Александр Гаврильевич</t>
  </si>
  <si>
    <t>Лёвкина Антонина Евгеньевна</t>
  </si>
  <si>
    <t>Семкова А.В.</t>
  </si>
  <si>
    <t>Б1.О.09</t>
  </si>
  <si>
    <t xml:space="preserve">Социальная психология </t>
  </si>
  <si>
    <t>Краснова Л.В.</t>
  </si>
  <si>
    <t xml:space="preserve">Введение в сквозные цифровые технологии </t>
  </si>
  <si>
    <t>Языки и методы программирования (Практикум на ЭВМ)</t>
  </si>
  <si>
    <t xml:space="preserve">Экономика </t>
  </si>
  <si>
    <t xml:space="preserve">Физическая культура и спорт </t>
  </si>
  <si>
    <t xml:space="preserve">Архитектура компьютеров </t>
  </si>
  <si>
    <t>Петров Дмитрий Максимович</t>
  </si>
  <si>
    <t>Сидиков Саиджалол Олимович</t>
  </si>
  <si>
    <t>ОСЖ пр.№96-УЧ от 17.06.22г.</t>
  </si>
  <si>
    <t>Умнов Вячеслав Валерьевич</t>
  </si>
  <si>
    <t>Николаев Сергей Александрович</t>
  </si>
  <si>
    <t xml:space="preserve">Элективные дисциплины по физической  культуре и спорту </t>
  </si>
  <si>
    <t>Дискретная математика</t>
  </si>
  <si>
    <t>Олесов Дьулустан Николаевич</t>
  </si>
  <si>
    <t>Осипов Николай Степанович</t>
  </si>
  <si>
    <t xml:space="preserve">Языки и методы программирования (Практикум на ЭВМ) </t>
  </si>
  <si>
    <t>Пудов Иван Иннокентьевич</t>
  </si>
  <si>
    <t>Сивцев Дмитрий Анатольевич</t>
  </si>
  <si>
    <t>Слепцов Иван Егорович</t>
  </si>
  <si>
    <t>Андреев Станислав Николаевич</t>
  </si>
  <si>
    <t>Б1.В.09</t>
  </si>
  <si>
    <t>Захаров Дьулустан Мичилович</t>
  </si>
  <si>
    <t>Вычислительные системы и параллельная обработка данных</t>
  </si>
  <si>
    <t>Уравнение математической физики</t>
  </si>
  <si>
    <t>Ильин Максим Георгиевич</t>
  </si>
  <si>
    <t>Острельдин Алексей Алексеевич</t>
  </si>
  <si>
    <t>Платонов Владислав Янович</t>
  </si>
  <si>
    <t>Б1.В.08</t>
  </si>
  <si>
    <t>Математические методы прогнозирования</t>
  </si>
  <si>
    <t>Соловьев Александр Саввич</t>
  </si>
  <si>
    <t>Егоров Милан Иванович</t>
  </si>
  <si>
    <t>удовл</t>
  </si>
  <si>
    <t>44.03.05</t>
  </si>
  <si>
    <t>Педагогическое образование (с двумя профилями подготовки)</t>
  </si>
  <si>
    <t>Б-ПО-21</t>
  </si>
  <si>
    <t>Б-ПО-20</t>
  </si>
  <si>
    <t>45.03.01</t>
  </si>
  <si>
    <t>Филология</t>
  </si>
  <si>
    <t>Б-АФ-21</t>
  </si>
  <si>
    <t>БА-АФ-20</t>
  </si>
  <si>
    <t>БА-АФ-19</t>
  </si>
  <si>
    <t>БА-АФ-18</t>
  </si>
  <si>
    <t>Б1.О.23.04</t>
  </si>
  <si>
    <t xml:space="preserve">Введение в языкознание </t>
  </si>
  <si>
    <t>Б1.О.23.10</t>
  </si>
  <si>
    <t>Высшая математика</t>
  </si>
  <si>
    <t>Семёнова М.Н.</t>
  </si>
  <si>
    <t>Б1.В.03.01</t>
  </si>
  <si>
    <t>Практический курс английского языка</t>
  </si>
  <si>
    <t>Педагогика</t>
  </si>
  <si>
    <t>Психология</t>
  </si>
  <si>
    <t>Б1.О.23.02</t>
  </si>
  <si>
    <t>Теоретическая фонетика английского языка</t>
  </si>
  <si>
    <t>Иванова Р.П.</t>
  </si>
  <si>
    <t>Введение в языкознание</t>
  </si>
  <si>
    <t>Практикум по основному языку</t>
  </si>
  <si>
    <t>Основы журналистики</t>
  </si>
  <si>
    <t>Солдатенко В.Ю.</t>
  </si>
  <si>
    <t>История мировой литературы</t>
  </si>
  <si>
    <t>Анисимов А.Б.</t>
  </si>
  <si>
    <t>Б1.В.ДВ.05.01</t>
  </si>
  <si>
    <t>История и культура страны изучаемого языка</t>
  </si>
  <si>
    <t>Никифоров И.И.</t>
  </si>
  <si>
    <t>Б1.Б.18.1</t>
  </si>
  <si>
    <t>Основной язык: теоретическая фонетика</t>
  </si>
  <si>
    <t>Б1.Б.21</t>
  </si>
  <si>
    <t>Практический курс второго иностранного языка (французский, немецкий)</t>
  </si>
  <si>
    <t>Б1.Б.19</t>
  </si>
  <si>
    <t>Б1.В.ОД.4</t>
  </si>
  <si>
    <t>Б1.Б.11</t>
  </si>
  <si>
    <t>есть ИГ</t>
  </si>
  <si>
    <t>Б1.Б.18.3</t>
  </si>
  <si>
    <t>Основной язык: лексикология</t>
  </si>
  <si>
    <t>Гольдман А.А.</t>
  </si>
  <si>
    <t>Б1.Б.24</t>
  </si>
  <si>
    <t>Общее языкознание</t>
  </si>
  <si>
    <t>Б1.Б.20</t>
  </si>
  <si>
    <t>Практический курс основного языка</t>
  </si>
  <si>
    <t>Б1.Б.23</t>
  </si>
  <si>
    <t>Основы межкультурной коммуникации</t>
  </si>
  <si>
    <t>Новикова Анастасия Максимовна</t>
  </si>
  <si>
    <t>Андреева Виолетта Сергеевна</t>
  </si>
  <si>
    <t>СОШ №26 г. Якутск</t>
  </si>
  <si>
    <t>Саввинова Кристина Спиридоновна</t>
  </si>
  <si>
    <t>СОШ №6 с. Арылах</t>
  </si>
  <si>
    <t>Щукина Айталина Софроновна</t>
  </si>
  <si>
    <t>Санкт-Петербургский политехнический университет им. Петра Великого</t>
  </si>
  <si>
    <t>Павлова Гералина Германовна</t>
  </si>
  <si>
    <t>МБОУ "Сунтарский политехнический лицей -интернат" Сунтарский улус</t>
  </si>
  <si>
    <t>Дьяконова Марина Николаевна</t>
  </si>
  <si>
    <t xml:space="preserve">МБОУ «Амгинская средняя общеобразовательная школа № 1 им. В. Г. Короленко» </t>
  </si>
  <si>
    <t>Михайлова Анжелика Елисеевна</t>
  </si>
  <si>
    <t xml:space="preserve">МБОУ «Вилюйская гимназия имени Ивана Лаврентьевича Кондакова» </t>
  </si>
  <si>
    <t>Романова Айыына Андреевна</t>
  </si>
  <si>
    <t xml:space="preserve">МБОУ «Чурапчинская гимназия им. С. К. Макарова» </t>
  </si>
  <si>
    <t>Васильева Александра Георгиевна</t>
  </si>
  <si>
    <t xml:space="preserve">Убоянская средняя общеобразовательная школа </t>
  </si>
  <si>
    <t>Тихонова Евгения Эдуардовна</t>
  </si>
  <si>
    <t>МОБУ "НПСОШ №2" (с углубленным изучением отдельных предметов) г.Якутск</t>
  </si>
  <si>
    <t>Афанасьева Надежда Егоровна</t>
  </si>
  <si>
    <t>МБОУ "Намская улусная гимназия им. Н.С. Охлопкова</t>
  </si>
  <si>
    <t>Горохов Айтал Егорович</t>
  </si>
  <si>
    <t>г. Якутск</t>
  </si>
  <si>
    <t>СОШ №7 г. Якутск</t>
  </si>
  <si>
    <t>Данилова Сардаана Валериевна</t>
  </si>
  <si>
    <t>Якутский колледж технологии и дизайна</t>
  </si>
  <si>
    <t>Пустолякова Елизавета Сергеевна</t>
  </si>
  <si>
    <t>Сантаева Ольга Марковна</t>
  </si>
  <si>
    <t>Якутский педагогический колледж им. С.Ф. Гоголева</t>
  </si>
  <si>
    <t>Александров Яков Владиславович</t>
  </si>
  <si>
    <t>Васильев Уйусхан Дмитриевич</t>
  </si>
  <si>
    <t>ГБОУ РС(Я) с углуб изуч отд предметов "ВХВ-й Респ-й лицей-интернат им. М.А.Алексеева"</t>
  </si>
  <si>
    <t>Васильева Юлиана Витальевна</t>
  </si>
  <si>
    <t>МБОУ "Атамайская СОШ им.В.Д.Лонгинова"</t>
  </si>
  <si>
    <t>Петрова Людмила Ивановна</t>
  </si>
  <si>
    <t>МБОУ "Нюрбинский технический лицей А.Н.Чусовского"</t>
  </si>
  <si>
    <t>Степанов Айсен Семенович</t>
  </si>
  <si>
    <t>МБОУ "Майинская СОШ им.В.П.Ларионова" Мегино-Кангаласский район</t>
  </si>
  <si>
    <t>Ермолаева Саина Платоновна</t>
  </si>
  <si>
    <t>МБОУ "Майинская СОШ им. Ф.Г. Охлопкова с углубленным изучением отделных предметов"</t>
  </si>
  <si>
    <t>Павлова Надежда Афанасьевна</t>
  </si>
  <si>
    <t>МБОУ "Хатырыкская средняя общ. Школа им. М.К. Аммосова</t>
  </si>
  <si>
    <t>Прокопьева Яна Владимировна</t>
  </si>
  <si>
    <t>МБОУ "Нюрбинсий технический лицей им. А.Н. Чусовского"</t>
  </si>
  <si>
    <t>Скрыбыкина Алиса Леонидовна</t>
  </si>
  <si>
    <t>Уваровская Юлияна Спартаковна</t>
  </si>
  <si>
    <t>МБОУ "Табагинская средняя общ. Школа им. Р.А. Бурнашова"</t>
  </si>
  <si>
    <t>Федоров Альберт Денисович</t>
  </si>
  <si>
    <t>г. Мирный СОШ №8</t>
  </si>
  <si>
    <t>Федорова Людмила Спартаковна</t>
  </si>
  <si>
    <t xml:space="preserve">МБОУ "Жарханская средняя общ. Школа" </t>
  </si>
  <si>
    <t>Яковлева Элеонора Александровна</t>
  </si>
  <si>
    <t>Сунтарский политехнический лицей интернат</t>
  </si>
  <si>
    <t>Брызгаева Евгения Владимировна</t>
  </si>
  <si>
    <t>МБОУ Соловьевская СОШ им.П.М.Васильева Чурапчинский улус,село Мырыла</t>
  </si>
  <si>
    <t>Докторова Виктория Виксановна</t>
  </si>
  <si>
    <t>Ильина Эльвира Олеговна</t>
  </si>
  <si>
    <t>МБОУ "Ытык-Кюельская СОШ №1 им.А.И.Софронова" Таттинский улус</t>
  </si>
  <si>
    <t>Лыткина Валерия Гаврильевна</t>
  </si>
  <si>
    <t>МБОУ "Намская улусная гимназия им.Н.С.Охлопкова" Намский улус</t>
  </si>
  <si>
    <t>Петрова Лилия Иннокентьевна</t>
  </si>
  <si>
    <t>ГБПОУ РС(Я) "Харбалахский образовательный комплекс им.Н.Е.Мординова-Амма Аччыгыйа"</t>
  </si>
  <si>
    <t>Прудецкая Татьяна Игнатьевна</t>
  </si>
  <si>
    <t>МБОУ "Чурапчинская СОШ им. И.М.Павлова" Чурапчинский улус</t>
  </si>
  <si>
    <t>Степанова Карина Васильевна</t>
  </si>
  <si>
    <t>МБОУ "Вилючанский лицей-интернат им.В.Г.Акимова" село Хордогой,Сунтарский улус</t>
  </si>
  <si>
    <t>Михайлова Любовь Владимировна</t>
  </si>
  <si>
    <t>ГБОУ РС (Я) с углуб. изуч. отд. предметов «В-вилюйский респ.лицей-интернат М. А. Алексеева»</t>
  </si>
  <si>
    <t>Пахомова Анастасия Николаевна</t>
  </si>
  <si>
    <t xml:space="preserve">МБОУ «Магарасская СОШ им. Л. Н. Харитонова» </t>
  </si>
  <si>
    <t>Платонов Артур Максимович</t>
  </si>
  <si>
    <t>МБОУ "Майинский лицей" МР "Мегино-Кангаласского улуса" РС(Я)</t>
  </si>
  <si>
    <t>Сивцева Александра Джулустановна</t>
  </si>
  <si>
    <t>МБОУ «Верхневилюйская СОШ №1 им. И. Барахова»</t>
  </si>
  <si>
    <t>Будищев Александр Петрович</t>
  </si>
  <si>
    <t xml:space="preserve">МБОУ "Вилюйская гимназия имени Ивана Лаврентьевича Кондакова" </t>
  </si>
  <si>
    <t>Егорова Дарина Владимировна</t>
  </si>
  <si>
    <t xml:space="preserve">МБОУ "Сунтарская СОШ №1 им. А. П. Павлова" </t>
  </si>
  <si>
    <t>Ксенофонтова Наталья Александровна</t>
  </si>
  <si>
    <t xml:space="preserve">МБОУ "Бердигестяхская улусная гимназия" МР "Горный улус" РС (Я) </t>
  </si>
  <si>
    <t>Рожина Сайаана Васильевна</t>
  </si>
  <si>
    <t>МБОУ "Мюрюнская СОШ №2" села Борогонцы МР "Усть-Алданский улус (район)" РС(Я)</t>
  </si>
  <si>
    <t>Федорова Нюрбина Гаврильевна</t>
  </si>
  <si>
    <t>Яковлева Елизавета Иннокентьевна</t>
  </si>
  <si>
    <t>Васильева Августина Дмитриевна</t>
  </si>
  <si>
    <t>Практический курс английского языка (экзамен)</t>
  </si>
  <si>
    <t>Митина Анастасия Игоревна</t>
  </si>
  <si>
    <t>Сакердонова Нарыйаана Климентовна</t>
  </si>
  <si>
    <t>Сергеева Марина Любомировна</t>
  </si>
  <si>
    <t>Практикум по основному языку (экзамен)</t>
  </si>
  <si>
    <t>Алексеев Владимир Владимирович</t>
  </si>
  <si>
    <t>Б1.О.12</t>
  </si>
  <si>
    <t>Основы УНИД</t>
  </si>
  <si>
    <t>Семенов Афанасий Вячеславович</t>
  </si>
  <si>
    <t>Татаринова Кэскилээнэ Ивановна</t>
  </si>
  <si>
    <t>Физическая культура и спорт</t>
  </si>
  <si>
    <t>Социальная психология</t>
  </si>
  <si>
    <t>Возрастная анатомия, физиология и гигиена</t>
  </si>
  <si>
    <t>Завадская А.О.</t>
  </si>
  <si>
    <t>Цой Данил Михайлович</t>
  </si>
  <si>
    <t>Сивцев Алексей Сергеевич</t>
  </si>
  <si>
    <t>Безопасность жизнедеятельности</t>
  </si>
  <si>
    <t>Теория и методика обучения информатике</t>
  </si>
  <si>
    <t>Элективные курсы по ФКиС</t>
  </si>
  <si>
    <t>Скрыбыкин Руслан Русланович</t>
  </si>
  <si>
    <t>Винокурова Анна Юрьевна</t>
  </si>
  <si>
    <t>ОСЖ пр.№79-УЧ от 08.06.22г.</t>
  </si>
  <si>
    <t>Основы учебной, научно-исследовательской деятельности</t>
  </si>
  <si>
    <t>Б1.О.06</t>
  </si>
  <si>
    <t>Русский язык и культура речи</t>
  </si>
  <si>
    <t>Бердникова Т.А.</t>
  </si>
  <si>
    <t>Рахмонов Сухроб Сафарбойевич</t>
  </si>
  <si>
    <t xml:space="preserve">История и культура страны изучаемого языка </t>
  </si>
  <si>
    <t>Татаринов Айсиэн Анатольевич</t>
  </si>
  <si>
    <t>Николаев Семен Гаврильевич</t>
  </si>
  <si>
    <t>Саввинова Тамара Егоровна</t>
  </si>
  <si>
    <t>Конашев Георгий Михайлович</t>
  </si>
  <si>
    <t>пр.№283-УЧ от 26.12.2021г. , срок с 11.06.2022г. по 30.06.2022г., пр.№101-УЧ от 23.06.2022 в связи с прохождением учебной стажировки г.Лодзь Польша, срок с 01.09.2022г. по 30.09.2022г.</t>
  </si>
  <si>
    <t>Некозов А.И. - ОСЖ пр.№102-УЧ от 24.06.22г.</t>
  </si>
  <si>
    <t>Сидиков С.О. - ОСЖ, пр.№96-УЧ от 17.06.22г.</t>
  </si>
  <si>
    <t>Винокурова А.Ю. - ОСЖ, пр.№96-УЧ от 08.06.22г.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</si>
</sst>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%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Calibri"/>
      <family val="2"/>
    </font>
    <font>
      <sz val="10"/>
      <color indexed="14"/>
      <name val="Times New Roman"/>
      <family val="1"/>
    </font>
    <font>
      <sz val="11"/>
      <name val="Calibri"/>
      <family val="2"/>
    </font>
    <font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sz val="10"/>
      <color rgb="FFCC00CC"/>
      <name val="Times New Roman"/>
      <family val="1"/>
    </font>
    <font>
      <sz val="10"/>
      <color rgb="FF0000FF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hidden="1"/>
    </xf>
    <xf numFmtId="0" fontId="4" fillId="0" borderId="10" xfId="0" applyFont="1" applyFill="1" applyBorder="1" applyAlignment="1" applyProtection="1">
      <alignment horizontal="center" vertical="center" textRotation="90" wrapText="1"/>
      <protection hidden="1"/>
    </xf>
    <xf numFmtId="0" fontId="3" fillId="0" borderId="0" xfId="0" applyNumberFormat="1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49" fontId="4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NumberFormat="1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49" fontId="4" fillId="0" borderId="0" xfId="0" applyNumberFormat="1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33" borderId="0" xfId="0" applyFont="1" applyFill="1" applyBorder="1" applyAlignment="1" applyProtection="1">
      <alignment wrapText="1"/>
      <protection hidden="1"/>
    </xf>
    <xf numFmtId="0" fontId="4" fillId="33" borderId="0" xfId="0" applyFont="1" applyFill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Alignment="1" applyProtection="1">
      <alignment wrapText="1"/>
      <protection hidden="1"/>
    </xf>
    <xf numFmtId="0" fontId="4" fillId="0" borderId="0" xfId="0" applyFont="1" applyFill="1" applyAlignment="1" applyProtection="1">
      <alignment horizontal="center" wrapText="1"/>
      <protection hidden="1"/>
    </xf>
    <xf numFmtId="0" fontId="54" fillId="0" borderId="0" xfId="0" applyFont="1" applyAlignment="1">
      <alignment/>
    </xf>
    <xf numFmtId="0" fontId="5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54" fillId="0" borderId="12" xfId="0" applyFont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>
      <alignment wrapText="1"/>
    </xf>
    <xf numFmtId="0" fontId="4" fillId="0" borderId="13" xfId="0" applyNumberFormat="1" applyFont="1" applyFill="1" applyBorder="1" applyAlignment="1" applyProtection="1">
      <alignment wrapText="1"/>
      <protection hidden="1"/>
    </xf>
    <xf numFmtId="0" fontId="4" fillId="0" borderId="14" xfId="0" applyNumberFormat="1" applyFont="1" applyFill="1" applyBorder="1" applyAlignment="1" applyProtection="1">
      <alignment wrapText="1"/>
      <protection hidden="1"/>
    </xf>
    <xf numFmtId="0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49" fontId="4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54" fillId="0" borderId="10" xfId="0" applyFont="1" applyBorder="1" applyAlignment="1">
      <alignment wrapText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174" fontId="4" fillId="4" borderId="11" xfId="0" applyNumberFormat="1" applyFont="1" applyFill="1" applyBorder="1" applyAlignment="1" applyProtection="1">
      <alignment horizontal="center" wrapText="1"/>
      <protection hidden="1"/>
    </xf>
    <xf numFmtId="174" fontId="4" fillId="4" borderId="20" xfId="0" applyNumberFormat="1" applyFont="1" applyFill="1" applyBorder="1" applyAlignment="1" applyProtection="1">
      <alignment horizontal="center" wrapText="1"/>
      <protection hidden="1"/>
    </xf>
    <xf numFmtId="0" fontId="3" fillId="4" borderId="21" xfId="0" applyNumberFormat="1" applyFont="1" applyFill="1" applyBorder="1" applyAlignment="1" applyProtection="1">
      <alignment wrapText="1"/>
      <protection hidden="1"/>
    </xf>
    <xf numFmtId="0" fontId="3" fillId="4" borderId="18" xfId="0" applyFont="1" applyFill="1" applyBorder="1" applyAlignment="1" applyProtection="1">
      <alignment horizontal="center" wrapText="1"/>
      <protection hidden="1"/>
    </xf>
    <xf numFmtId="0" fontId="3" fillId="4" borderId="13" xfId="0" applyNumberFormat="1" applyFont="1" applyFill="1" applyBorder="1" applyAlignment="1" applyProtection="1">
      <alignment wrapText="1"/>
      <protection hidden="1"/>
    </xf>
    <xf numFmtId="0" fontId="3" fillId="4" borderId="10" xfId="0" applyFont="1" applyFill="1" applyBorder="1" applyAlignment="1" applyProtection="1">
      <alignment horizontal="center" wrapText="1"/>
      <protection hidden="1"/>
    </xf>
    <xf numFmtId="174" fontId="3" fillId="4" borderId="11" xfId="0" applyNumberFormat="1" applyFont="1" applyFill="1" applyBorder="1" applyAlignment="1" applyProtection="1">
      <alignment horizontal="center" wrapText="1"/>
      <protection hidden="1"/>
    </xf>
    <xf numFmtId="174" fontId="3" fillId="4" borderId="20" xfId="0" applyNumberFormat="1" applyFont="1" applyFill="1" applyBorder="1" applyAlignment="1" applyProtection="1">
      <alignment horizontal="center" wrapText="1"/>
      <protection hidden="1"/>
    </xf>
    <xf numFmtId="0" fontId="3" fillId="4" borderId="22" xfId="0" applyNumberFormat="1" applyFont="1" applyFill="1" applyBorder="1" applyAlignment="1" applyProtection="1">
      <alignment wrapText="1"/>
      <protection hidden="1"/>
    </xf>
    <xf numFmtId="0" fontId="3" fillId="4" borderId="23" xfId="0" applyFont="1" applyFill="1" applyBorder="1" applyAlignment="1" applyProtection="1">
      <alignment horizont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174" fontId="3" fillId="4" borderId="10" xfId="0" applyNumberFormat="1" applyFont="1" applyFill="1" applyBorder="1" applyAlignment="1" applyProtection="1">
      <alignment horizontal="center" wrapText="1"/>
      <protection hidden="1"/>
    </xf>
    <xf numFmtId="0" fontId="3" fillId="4" borderId="18" xfId="0" applyFont="1" applyFill="1" applyBorder="1" applyAlignment="1" applyProtection="1">
      <alignment wrapText="1"/>
      <protection hidden="1"/>
    </xf>
    <xf numFmtId="49" fontId="3" fillId="4" borderId="18" xfId="0" applyNumberFormat="1" applyFont="1" applyFill="1" applyBorder="1" applyAlignment="1" applyProtection="1">
      <alignment wrapText="1"/>
      <protection hidden="1"/>
    </xf>
    <xf numFmtId="0" fontId="3" fillId="4" borderId="10" xfId="0" applyFont="1" applyFill="1" applyBorder="1" applyAlignment="1" applyProtection="1">
      <alignment wrapText="1"/>
      <protection hidden="1"/>
    </xf>
    <xf numFmtId="49" fontId="3" fillId="4" borderId="10" xfId="0" applyNumberFormat="1" applyFont="1" applyFill="1" applyBorder="1" applyAlignment="1" applyProtection="1">
      <alignment wrapText="1"/>
      <protection hidden="1"/>
    </xf>
    <xf numFmtId="0" fontId="3" fillId="4" borderId="23" xfId="0" applyFont="1" applyFill="1" applyBorder="1" applyAlignment="1" applyProtection="1">
      <alignment wrapText="1"/>
      <protection hidden="1"/>
    </xf>
    <xf numFmtId="49" fontId="3" fillId="4" borderId="23" xfId="0" applyNumberFormat="1" applyFont="1" applyFill="1" applyBorder="1" applyAlignment="1" applyProtection="1">
      <alignment wrapText="1"/>
      <protection hidden="1"/>
    </xf>
    <xf numFmtId="0" fontId="3" fillId="4" borderId="21" xfId="0" applyFont="1" applyFill="1" applyBorder="1" applyAlignment="1" applyProtection="1">
      <alignment wrapText="1"/>
      <protection hidden="1"/>
    </xf>
    <xf numFmtId="0" fontId="3" fillId="4" borderId="13" xfId="0" applyFont="1" applyFill="1" applyBorder="1" applyAlignment="1" applyProtection="1">
      <alignment wrapText="1"/>
      <protection hidden="1"/>
    </xf>
    <xf numFmtId="0" fontId="3" fillId="4" borderId="22" xfId="0" applyFont="1" applyFill="1" applyBorder="1" applyAlignment="1" applyProtection="1">
      <alignment wrapText="1"/>
      <protection hidden="1"/>
    </xf>
    <xf numFmtId="0" fontId="4" fillId="0" borderId="11" xfId="0" applyFont="1" applyBorder="1" applyAlignment="1">
      <alignment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5" fillId="4" borderId="26" xfId="0" applyFont="1" applyFill="1" applyBorder="1" applyAlignment="1" applyProtection="1">
      <alignment horizontal="center"/>
      <protection hidden="1"/>
    </xf>
    <xf numFmtId="0" fontId="54" fillId="4" borderId="26" xfId="0" applyFont="1" applyFill="1" applyBorder="1" applyAlignment="1" applyProtection="1">
      <alignment/>
      <protection hidden="1"/>
    </xf>
    <xf numFmtId="0" fontId="3" fillId="4" borderId="11" xfId="0" applyFont="1" applyFill="1" applyBorder="1" applyAlignment="1" applyProtection="1">
      <alignment horizontal="center" wrapText="1"/>
      <protection hidden="1"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wrapText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4" borderId="14" xfId="0" applyFont="1" applyFill="1" applyBorder="1" applyAlignment="1" applyProtection="1">
      <alignment wrapText="1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53" applyFont="1" applyFill="1" applyBorder="1" applyAlignment="1">
      <alignment horizontal="left" vertical="center" wrapText="1"/>
      <protection/>
    </xf>
    <xf numFmtId="0" fontId="54" fillId="0" borderId="12" xfId="0" applyFont="1" applyBorder="1" applyAlignment="1" applyProtection="1">
      <alignment horizontal="center"/>
      <protection locked="0"/>
    </xf>
    <xf numFmtId="0" fontId="6" fillId="33" borderId="10" xfId="53" applyFont="1" applyFill="1" applyBorder="1" applyAlignment="1">
      <alignment horizontal="left" vertical="center"/>
      <protection/>
    </xf>
    <xf numFmtId="0" fontId="6" fillId="33" borderId="10" xfId="0" applyFont="1" applyFill="1" applyBorder="1" applyAlignment="1">
      <alignment horizontal="left" vertical="center"/>
    </xf>
    <xf numFmtId="0" fontId="54" fillId="4" borderId="26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54" fillId="0" borderId="28" xfId="0" applyFont="1" applyBorder="1" applyAlignment="1" applyProtection="1">
      <alignment horizontal="center"/>
      <protection locked="0"/>
    </xf>
    <xf numFmtId="0" fontId="54" fillId="0" borderId="27" xfId="0" applyFont="1" applyBorder="1" applyAlignment="1" applyProtection="1">
      <alignment horizontal="center"/>
      <protection locked="0"/>
    </xf>
    <xf numFmtId="0" fontId="54" fillId="4" borderId="29" xfId="0" applyFont="1" applyFill="1" applyBorder="1" applyAlignment="1" applyProtection="1">
      <alignment horizontal="center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54" fillId="33" borderId="0" xfId="0" applyFont="1" applyFill="1" applyAlignment="1">
      <alignment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vertical="center" wrapText="1"/>
      <protection locked="0"/>
    </xf>
    <xf numFmtId="0" fontId="54" fillId="33" borderId="0" xfId="0" applyFont="1" applyFill="1" applyAlignment="1">
      <alignment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vertical="top" wrapText="1"/>
    </xf>
    <xf numFmtId="0" fontId="56" fillId="0" borderId="0" xfId="0" applyFont="1" applyAlignment="1">
      <alignment/>
    </xf>
    <xf numFmtId="0" fontId="57" fillId="0" borderId="0" xfId="0" applyFont="1" applyFill="1" applyAlignment="1">
      <alignment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5" fillId="4" borderId="30" xfId="0" applyFont="1" applyFill="1" applyBorder="1" applyAlignment="1" applyProtection="1">
      <alignment horizontal="center"/>
      <protection hidden="1"/>
    </xf>
    <xf numFmtId="0" fontId="55" fillId="4" borderId="30" xfId="0" applyFont="1" applyFill="1" applyBorder="1" applyAlignment="1" applyProtection="1">
      <alignment/>
      <protection hidden="1"/>
    </xf>
    <xf numFmtId="0" fontId="55" fillId="4" borderId="31" xfId="0" applyFont="1" applyFill="1" applyBorder="1" applyAlignment="1" applyProtection="1">
      <alignment horizontal="center"/>
      <protection hidden="1"/>
    </xf>
    <xf numFmtId="0" fontId="6" fillId="33" borderId="23" xfId="53" applyFont="1" applyFill="1" applyBorder="1" applyAlignment="1">
      <alignment horizontal="left" vertical="center" wrapText="1"/>
      <protection/>
    </xf>
    <xf numFmtId="0" fontId="54" fillId="0" borderId="23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vertical="center"/>
    </xf>
    <xf numFmtId="49" fontId="54" fillId="0" borderId="10" xfId="0" applyNumberFormat="1" applyFont="1" applyBorder="1" applyAlignment="1">
      <alignment horizontal="left" vertical="center"/>
    </xf>
    <xf numFmtId="49" fontId="54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wrapText="1"/>
    </xf>
    <xf numFmtId="14" fontId="4" fillId="4" borderId="11" xfId="0" applyNumberFormat="1" applyFont="1" applyFill="1" applyBorder="1" applyAlignment="1" applyProtection="1">
      <alignment horizontal="center" vertical="center" wrapText="1"/>
      <protection hidden="1"/>
    </xf>
    <xf numFmtId="174" fontId="3" fillId="4" borderId="24" xfId="0" applyNumberFormat="1" applyFont="1" applyFill="1" applyBorder="1" applyAlignment="1" applyProtection="1">
      <alignment horizontal="center" wrapText="1"/>
      <protection hidden="1"/>
    </xf>
    <xf numFmtId="174" fontId="3" fillId="4" borderId="35" xfId="0" applyNumberFormat="1" applyFont="1" applyFill="1" applyBorder="1" applyAlignment="1" applyProtection="1">
      <alignment horizontal="center" wrapText="1"/>
      <protection hidden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14" xfId="0" applyNumberFormat="1" applyFont="1" applyFill="1" applyBorder="1" applyAlignment="1" applyProtection="1">
      <alignment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174" fontId="4" fillId="4" borderId="11" xfId="0" applyNumberFormat="1" applyFont="1" applyFill="1" applyBorder="1" applyAlignment="1" applyProtection="1">
      <alignment horizontal="center" wrapText="1"/>
      <protection/>
    </xf>
    <xf numFmtId="174" fontId="4" fillId="4" borderId="20" xfId="0" applyNumberFormat="1" applyFont="1" applyFill="1" applyBorder="1" applyAlignment="1" applyProtection="1">
      <alignment horizontal="center" wrapText="1"/>
      <protection/>
    </xf>
    <xf numFmtId="0" fontId="57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1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wrapText="1"/>
      <protection locked="0"/>
    </xf>
    <xf numFmtId="0" fontId="54" fillId="0" borderId="11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left"/>
    </xf>
    <xf numFmtId="0" fontId="6" fillId="33" borderId="11" xfId="0" applyFont="1" applyFill="1" applyBorder="1" applyAlignment="1" applyProtection="1">
      <alignment horizontal="left" vertical="center" wrapText="1"/>
      <protection locked="0"/>
    </xf>
    <xf numFmtId="49" fontId="54" fillId="0" borderId="10" xfId="0" applyNumberFormat="1" applyFont="1" applyBorder="1" applyAlignment="1">
      <alignment horizontal="left" vertical="top"/>
    </xf>
    <xf numFmtId="0" fontId="54" fillId="0" borderId="1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left"/>
    </xf>
    <xf numFmtId="0" fontId="54" fillId="0" borderId="36" xfId="0" applyFont="1" applyFill="1" applyBorder="1" applyAlignment="1">
      <alignment horizontal="center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left"/>
      <protection locked="0"/>
    </xf>
    <xf numFmtId="0" fontId="54" fillId="33" borderId="10" xfId="0" applyFont="1" applyFill="1" applyBorder="1" applyAlignment="1" applyProtection="1">
      <alignment horizontal="center"/>
      <protection locked="0"/>
    </xf>
    <xf numFmtId="0" fontId="54" fillId="0" borderId="23" xfId="0" applyFont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33" borderId="10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55" fillId="4" borderId="30" xfId="0" applyFont="1" applyFill="1" applyBorder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4" fontId="4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0" xfId="0" applyFont="1" applyFill="1" applyBorder="1" applyAlignment="1" applyProtection="1">
      <alignment horizontal="center" vertical="center" wrapText="1"/>
      <protection hidden="1"/>
    </xf>
    <xf numFmtId="174" fontId="4" fillId="4" borderId="10" xfId="0" applyNumberFormat="1" applyFont="1" applyFill="1" applyBorder="1" applyAlignment="1" applyProtection="1">
      <alignment horizontal="center" wrapText="1"/>
      <protection hidden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54" fillId="0" borderId="10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37" xfId="0" applyFont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60" fillId="0" borderId="13" xfId="0" applyNumberFormat="1" applyFont="1" applyFill="1" applyBorder="1" applyAlignment="1" applyProtection="1">
      <alignment wrapText="1"/>
      <protection locked="0"/>
    </xf>
    <xf numFmtId="49" fontId="6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54" fillId="0" borderId="38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54" fillId="33" borderId="28" xfId="0" applyFont="1" applyFill="1" applyBorder="1" applyAlignment="1" applyProtection="1">
      <alignment horizontal="center"/>
      <protection locked="0"/>
    </xf>
    <xf numFmtId="0" fontId="54" fillId="0" borderId="11" xfId="0" applyFont="1" applyFill="1" applyBorder="1" applyAlignment="1">
      <alignment/>
    </xf>
    <xf numFmtId="0" fontId="5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54" fillId="4" borderId="26" xfId="0" applyFont="1" applyFill="1" applyBorder="1" applyAlignment="1" applyProtection="1">
      <alignment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>
      <alignment vertical="top"/>
    </xf>
    <xf numFmtId="0" fontId="54" fillId="0" borderId="11" xfId="0" applyFont="1" applyFill="1" applyBorder="1" applyAlignment="1" applyProtection="1">
      <alignment horizontal="left"/>
      <protection locked="0"/>
    </xf>
    <xf numFmtId="49" fontId="5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Border="1" applyAlignment="1" applyProtection="1">
      <alignment horizontal="left" vertical="center"/>
      <protection/>
    </xf>
    <xf numFmtId="0" fontId="6" fillId="0" borderId="33" xfId="0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10" xfId="53" applyFont="1" applyFill="1" applyBorder="1" applyAlignment="1" applyProtection="1">
      <alignment vertical="center" wrapText="1"/>
      <protection/>
    </xf>
    <xf numFmtId="0" fontId="6" fillId="0" borderId="32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174" fontId="4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49" fontId="6" fillId="33" borderId="0" xfId="0" applyNumberFormat="1" applyFont="1" applyFill="1" applyBorder="1" applyAlignment="1">
      <alignment vertical="top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12" xfId="53" applyFont="1" applyBorder="1" applyAlignment="1" applyProtection="1">
      <alignment horizontal="left" vertical="center"/>
      <protection/>
    </xf>
    <xf numFmtId="0" fontId="6" fillId="0" borderId="12" xfId="53" applyFont="1" applyFill="1" applyBorder="1" applyAlignment="1" applyProtection="1">
      <alignment vertical="center" wrapText="1"/>
      <protection/>
    </xf>
    <xf numFmtId="49" fontId="54" fillId="0" borderId="10" xfId="0" applyNumberFormat="1" applyFont="1" applyBorder="1" applyAlignment="1">
      <alignment vertical="top"/>
    </xf>
    <xf numFmtId="49" fontId="6" fillId="33" borderId="10" xfId="0" applyNumberFormat="1" applyFont="1" applyFill="1" applyBorder="1" applyAlignment="1">
      <alignment vertical="top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left" vertical="center"/>
    </xf>
    <xf numFmtId="0" fontId="54" fillId="33" borderId="11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0" xfId="53" applyFont="1" applyBorder="1" applyAlignment="1" applyProtection="1">
      <alignment horizontal="left" vertical="center"/>
      <protection hidden="1"/>
    </xf>
    <xf numFmtId="0" fontId="6" fillId="0" borderId="12" xfId="53" applyFont="1" applyBorder="1" applyAlignment="1" applyProtection="1">
      <alignment horizontal="left" vertical="center"/>
      <protection hidden="1"/>
    </xf>
    <xf numFmtId="49" fontId="4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 wrapText="1"/>
      <protection locked="0"/>
    </xf>
    <xf numFmtId="0" fontId="6" fillId="33" borderId="28" xfId="0" applyFont="1" applyFill="1" applyBorder="1" applyAlignment="1" applyProtection="1">
      <alignment horizontal="center"/>
      <protection locked="0"/>
    </xf>
    <xf numFmtId="0" fontId="54" fillId="0" borderId="11" xfId="0" applyFont="1" applyBorder="1" applyAlignment="1">
      <alignment horizontal="left"/>
    </xf>
    <xf numFmtId="0" fontId="6" fillId="0" borderId="32" xfId="0" applyFont="1" applyFill="1" applyBorder="1" applyAlignment="1" applyProtection="1">
      <alignment horizontal="center"/>
      <protection locked="0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left" vertical="center"/>
      <protection/>
    </xf>
    <xf numFmtId="49" fontId="6" fillId="0" borderId="12" xfId="53" applyNumberFormat="1" applyFont="1" applyFill="1" applyBorder="1" applyAlignment="1">
      <alignment horizontal="center" vertical="center"/>
      <protection/>
    </xf>
    <xf numFmtId="0" fontId="8" fillId="0" borderId="33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49" fontId="54" fillId="0" borderId="10" xfId="0" applyNumberFormat="1" applyFont="1" applyBorder="1" applyAlignment="1">
      <alignment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left" vertical="center"/>
    </xf>
    <xf numFmtId="49" fontId="54" fillId="33" borderId="10" xfId="0" applyNumberFormat="1" applyFont="1" applyFill="1" applyBorder="1" applyAlignment="1">
      <alignment vertical="top"/>
    </xf>
    <xf numFmtId="49" fontId="54" fillId="0" borderId="10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vertical="center"/>
    </xf>
    <xf numFmtId="0" fontId="6" fillId="0" borderId="36" xfId="0" applyFont="1" applyFill="1" applyBorder="1" applyAlignment="1" applyProtection="1">
      <alignment horizontal="center"/>
      <protection locked="0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/>
    </xf>
    <xf numFmtId="0" fontId="54" fillId="0" borderId="32" xfId="0" applyFont="1" applyBorder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3" borderId="37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vertical="top"/>
    </xf>
    <xf numFmtId="49" fontId="61" fillId="0" borderId="10" xfId="0" applyNumberFormat="1" applyFont="1" applyBorder="1" applyAlignment="1">
      <alignment vertical="top"/>
    </xf>
    <xf numFmtId="49" fontId="54" fillId="33" borderId="10" xfId="0" applyNumberFormat="1" applyFont="1" applyFill="1" applyBorder="1" applyAlignment="1">
      <alignment vertical="top"/>
    </xf>
    <xf numFmtId="0" fontId="54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54" fillId="33" borderId="13" xfId="0" applyFont="1" applyFill="1" applyBorder="1" applyAlignment="1" applyProtection="1">
      <alignment horizontal="center"/>
      <protection locked="0"/>
    </xf>
    <xf numFmtId="0" fontId="54" fillId="0" borderId="13" xfId="0" applyFont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>
      <alignment vertical="center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 applyProtection="1">
      <alignment vertical="center" wrapText="1"/>
      <protection/>
    </xf>
    <xf numFmtId="0" fontId="6" fillId="0" borderId="33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8" fillId="4" borderId="26" xfId="0" applyFont="1" applyFill="1" applyBorder="1" applyAlignment="1" applyProtection="1">
      <alignment horizontal="center"/>
      <protection hidden="1"/>
    </xf>
    <xf numFmtId="0" fontId="54" fillId="0" borderId="10" xfId="0" applyFont="1" applyBorder="1" applyAlignment="1">
      <alignment horizontal="left"/>
    </xf>
    <xf numFmtId="0" fontId="62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/>
    </xf>
    <xf numFmtId="0" fontId="57" fillId="0" borderId="10" xfId="0" applyFont="1" applyBorder="1" applyAlignment="1">
      <alignment vertical="center"/>
    </xf>
    <xf numFmtId="0" fontId="4" fillId="0" borderId="11" xfId="0" applyNumberFormat="1" applyFont="1" applyFill="1" applyBorder="1" applyAlignment="1" applyProtection="1">
      <alignment wrapText="1"/>
      <protection locked="0"/>
    </xf>
    <xf numFmtId="0" fontId="3" fillId="4" borderId="12" xfId="0" applyFont="1" applyFill="1" applyBorder="1" applyAlignment="1" applyProtection="1">
      <alignment horizontal="center" wrapText="1"/>
      <protection hidden="1"/>
    </xf>
    <xf numFmtId="174" fontId="3" fillId="4" borderId="0" xfId="0" applyNumberFormat="1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>
      <alignment wrapText="1"/>
    </xf>
    <xf numFmtId="0" fontId="5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62" fillId="33" borderId="11" xfId="54" applyFont="1" applyFill="1" applyBorder="1" applyAlignment="1">
      <alignment horizontal="left" vertical="top"/>
      <protection/>
    </xf>
    <xf numFmtId="49" fontId="54" fillId="0" borderId="10" xfId="0" applyNumberFormat="1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 vertical="top" wrapText="1"/>
    </xf>
    <xf numFmtId="0" fontId="62" fillId="0" borderId="10" xfId="0" applyFont="1" applyFill="1" applyBorder="1" applyAlignment="1">
      <alignment horizontal="left" vertical="center"/>
    </xf>
    <xf numFmtId="0" fontId="62" fillId="33" borderId="10" xfId="54" applyFont="1" applyFill="1" applyBorder="1" applyAlignment="1">
      <alignment horizontal="left" vertical="top"/>
      <protection/>
    </xf>
    <xf numFmtId="0" fontId="62" fillId="33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vertical="center"/>
    </xf>
    <xf numFmtId="0" fontId="4" fillId="33" borderId="14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 applyProtection="1">
      <alignment/>
      <protection locked="0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62" fillId="33" borderId="10" xfId="54" applyFont="1" applyFill="1" applyBorder="1" applyAlignment="1">
      <alignment horizontal="left" vertical="center"/>
      <protection/>
    </xf>
    <xf numFmtId="0" fontId="62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vertical="center"/>
    </xf>
    <xf numFmtId="0" fontId="6" fillId="33" borderId="10" xfId="54" applyFont="1" applyFill="1" applyBorder="1" applyAlignment="1">
      <alignment horizontal="left" vertical="center"/>
      <protection/>
    </xf>
    <xf numFmtId="49" fontId="54" fillId="33" borderId="10" xfId="0" applyNumberFormat="1" applyFont="1" applyFill="1" applyBorder="1" applyAlignment="1">
      <alignment vertical="center"/>
    </xf>
    <xf numFmtId="0" fontId="56" fillId="0" borderId="0" xfId="0" applyFont="1" applyFill="1" applyAlignment="1">
      <alignment/>
    </xf>
    <xf numFmtId="0" fontId="54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49" fontId="54" fillId="33" borderId="10" xfId="0" applyNumberFormat="1" applyFont="1" applyFill="1" applyBorder="1" applyAlignment="1">
      <alignment horizontal="left" vertical="top"/>
    </xf>
    <xf numFmtId="49" fontId="54" fillId="0" borderId="10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Alignment="1">
      <alignment horizontal="left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2" fillId="0" borderId="10" xfId="0" applyFont="1" applyBorder="1" applyAlignment="1">
      <alignment horizontal="left" vertical="center"/>
    </xf>
    <xf numFmtId="49" fontId="54" fillId="0" borderId="32" xfId="0" applyNumberFormat="1" applyFont="1" applyBorder="1" applyAlignment="1">
      <alignment vertical="top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54" fillId="33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/>
    </xf>
    <xf numFmtId="49" fontId="54" fillId="33" borderId="12" xfId="0" applyNumberFormat="1" applyFont="1" applyFill="1" applyBorder="1" applyAlignment="1">
      <alignment vertical="top"/>
    </xf>
    <xf numFmtId="0" fontId="57" fillId="0" borderId="10" xfId="0" applyFont="1" applyFill="1" applyBorder="1" applyAlignment="1">
      <alignment horizontal="left" vertical="center" wrapText="1"/>
    </xf>
    <xf numFmtId="49" fontId="54" fillId="0" borderId="10" xfId="56" applyNumberFormat="1" applyFont="1" applyFill="1" applyBorder="1" applyAlignment="1">
      <alignment horizontal="left" vertical="top" wrapText="1"/>
      <protection/>
    </xf>
    <xf numFmtId="49" fontId="4" fillId="0" borderId="10" xfId="55" applyNumberFormat="1" applyFont="1" applyFill="1" applyBorder="1" applyAlignment="1">
      <alignment horizontal="center" vertical="center"/>
      <protection/>
    </xf>
    <xf numFmtId="22" fontId="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4" fillId="33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4" xfId="0" applyNumberFormat="1" applyFont="1" applyFill="1" applyBorder="1" applyAlignment="1" applyProtection="1">
      <alignment wrapText="1"/>
      <protection locked="0"/>
    </xf>
    <xf numFmtId="0" fontId="4" fillId="33" borderId="13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53" applyNumberFormat="1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wrapText="1"/>
    </xf>
    <xf numFmtId="0" fontId="4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9" xfId="0" applyFont="1" applyFill="1" applyBorder="1" applyAlignment="1" applyProtection="1">
      <alignment horizontal="center" vertical="center" wrapText="1"/>
      <protection locked="0"/>
    </xf>
    <xf numFmtId="0" fontId="4" fillId="33" borderId="10" xfId="53" applyNumberFormat="1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57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 applyProtection="1">
      <alignment/>
      <protection locked="0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49" fontId="54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left" wrapText="1"/>
    </xf>
    <xf numFmtId="0" fontId="62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/>
    </xf>
    <xf numFmtId="49" fontId="54" fillId="33" borderId="10" xfId="0" applyNumberFormat="1" applyFont="1" applyFill="1" applyBorder="1" applyAlignment="1">
      <alignment horizontal="left" vertical="center" wrapText="1"/>
    </xf>
    <xf numFmtId="49" fontId="54" fillId="33" borderId="10" xfId="0" applyNumberFormat="1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/>
    </xf>
    <xf numFmtId="0" fontId="62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 applyProtection="1">
      <alignment horizontal="center" wrapText="1"/>
      <protection locked="0"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0" fontId="62" fillId="33" borderId="10" xfId="0" applyFont="1" applyFill="1" applyBorder="1" applyAlignment="1">
      <alignment/>
    </xf>
    <xf numFmtId="0" fontId="54" fillId="33" borderId="10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vertical="top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54" fillId="33" borderId="0" xfId="0" applyFont="1" applyFill="1" applyAlignment="1">
      <alignment horizontal="left" vertical="center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vertical="center" wrapText="1"/>
      <protection locked="0"/>
    </xf>
    <xf numFmtId="0" fontId="62" fillId="0" borderId="10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33" borderId="4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58" fillId="0" borderId="0" xfId="0" applyFont="1" applyAlignment="1">
      <alignment/>
    </xf>
    <xf numFmtId="0" fontId="54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53" applyFont="1" applyFill="1" applyBorder="1" applyAlignment="1" applyProtection="1">
      <alignment horizontal="center" vertical="center" textRotation="90" wrapText="1"/>
      <protection hidden="1"/>
    </xf>
    <xf numFmtId="0" fontId="6" fillId="0" borderId="10" xfId="53" applyFont="1" applyFill="1" applyBorder="1" applyAlignment="1" applyProtection="1">
      <alignment horizontal="center" vertical="center" textRotation="90" wrapText="1"/>
      <protection/>
    </xf>
    <xf numFmtId="0" fontId="6" fillId="0" borderId="10" xfId="53" applyFont="1" applyFill="1" applyBorder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vertical="center"/>
      <protection hidden="1"/>
    </xf>
    <xf numFmtId="49" fontId="4" fillId="0" borderId="10" xfId="0" applyNumberFormat="1" applyFont="1" applyFill="1" applyBorder="1" applyAlignment="1">
      <alignment horizontal="left" vertical="center" shrinkToFit="1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53" applyFont="1" applyFill="1" applyBorder="1" applyAlignment="1" applyProtection="1">
      <alignment horizontal="left" vertical="center"/>
      <protection hidden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174" fontId="4" fillId="4" borderId="23" xfId="0" applyNumberFormat="1" applyFont="1" applyFill="1" applyBorder="1" applyAlignment="1" applyProtection="1">
      <alignment horizontal="center" wrapText="1"/>
      <protection hidden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 horizontal="left" wrapText="1"/>
    </xf>
    <xf numFmtId="0" fontId="4" fillId="0" borderId="18" xfId="0" applyFont="1" applyBorder="1" applyAlignment="1" applyProtection="1">
      <alignment horizontal="center" vertical="center" textRotation="90" wrapText="1"/>
      <protection hidden="1"/>
    </xf>
    <xf numFmtId="0" fontId="4" fillId="0" borderId="10" xfId="0" applyFont="1" applyBorder="1" applyAlignment="1" applyProtection="1">
      <alignment horizontal="center" vertical="center" textRotation="90" wrapText="1"/>
      <protection hidden="1"/>
    </xf>
    <xf numFmtId="0" fontId="4" fillId="0" borderId="21" xfId="0" applyNumberFormat="1" applyFont="1" applyBorder="1" applyAlignment="1" applyProtection="1">
      <alignment horizontal="center" vertical="center" textRotation="90" wrapText="1"/>
      <protection hidden="1"/>
    </xf>
    <xf numFmtId="0" fontId="4" fillId="0" borderId="13" xfId="0" applyNumberFormat="1" applyFont="1" applyBorder="1" applyAlignment="1" applyProtection="1">
      <alignment horizontal="center" vertical="center" textRotation="90" wrapText="1"/>
      <protection hidden="1"/>
    </xf>
    <xf numFmtId="0" fontId="4" fillId="0" borderId="18" xfId="0" applyFont="1" applyFill="1" applyBorder="1" applyAlignment="1" applyProtection="1">
      <alignment horizontal="center" vertical="center" textRotation="90" wrapText="1"/>
      <protection hidden="1"/>
    </xf>
    <xf numFmtId="0" fontId="4" fillId="0" borderId="10" xfId="0" applyFont="1" applyFill="1" applyBorder="1" applyAlignment="1" applyProtection="1">
      <alignment horizontal="center" vertical="center" textRotation="90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33" borderId="18" xfId="0" applyFont="1" applyFill="1" applyBorder="1" applyAlignment="1" applyProtection="1">
      <alignment horizontal="center" vertical="center" textRotation="90" wrapText="1"/>
      <protection hidden="1"/>
    </xf>
    <xf numFmtId="0" fontId="4" fillId="33" borderId="10" xfId="0" applyFont="1" applyFill="1" applyBorder="1" applyAlignment="1" applyProtection="1">
      <alignment horizontal="center" vertical="center" textRotation="90" wrapText="1"/>
      <protection hidden="1"/>
    </xf>
    <xf numFmtId="49" fontId="4" fillId="0" borderId="18" xfId="0" applyNumberFormat="1" applyFont="1" applyBorder="1" applyAlignment="1" applyProtection="1">
      <alignment horizontal="center" vertical="center" textRotation="90" wrapText="1"/>
      <protection hidden="1"/>
    </xf>
    <xf numFmtId="49" fontId="4" fillId="0" borderId="10" xfId="0" applyNumberFormat="1" applyFont="1" applyBorder="1" applyAlignment="1" applyProtection="1">
      <alignment horizontal="center" vertical="center" textRotation="90" wrapText="1"/>
      <protection hidden="1"/>
    </xf>
    <xf numFmtId="0" fontId="4" fillId="33" borderId="18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55" fillId="4" borderId="41" xfId="0" applyFont="1" applyFill="1" applyBorder="1" applyAlignment="1" applyProtection="1">
      <alignment horizontal="right"/>
      <protection hidden="1"/>
    </xf>
    <xf numFmtId="0" fontId="55" fillId="4" borderId="26" xfId="0" applyFont="1" applyFill="1" applyBorder="1" applyAlignment="1" applyProtection="1">
      <alignment horizontal="right"/>
      <protection hidden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5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33" borderId="24" xfId="0" applyFont="1" applyFill="1" applyBorder="1" applyAlignment="1">
      <alignment horizontal="center" vertical="center" textRotation="90" wrapText="1"/>
    </xf>
    <xf numFmtId="0" fontId="54" fillId="33" borderId="11" xfId="0" applyFont="1" applyFill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54" fillId="0" borderId="20" xfId="0" applyFont="1" applyBorder="1" applyAlignment="1">
      <alignment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7" fillId="0" borderId="0" xfId="0" applyFont="1" applyFill="1" applyAlignment="1">
      <alignment horizontal="center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 applyProtection="1">
      <alignment horizontal="center"/>
      <protection locked="0"/>
    </xf>
    <xf numFmtId="0" fontId="57" fillId="0" borderId="0" xfId="0" applyFont="1" applyFill="1" applyAlignment="1">
      <alignment horizontal="center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57" fillId="0" borderId="12" xfId="0" applyFont="1" applyFill="1" applyBorder="1" applyAlignment="1" applyProtection="1">
      <alignment horizontal="center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isheva\Documents\&#1052;&#1086;&#1080;%20&#1076;&#1086;&#1082;&#1091;&#1084;&#1077;&#1085;&#1090;&#1099;\&#1059;&#1052;&#1054;\&#1059;&#1052;&#1054;\1718\&#1057;&#1077;&#1089;&#1089;&#1080;&#1103;\&#1047;&#1080;&#1084;&#1072;%20&#1089;&#1077;&#1089;&#1089;&#1080;&#1103;%201718\&#1054;&#1090;&#1095;&#1077;&#1090;&#1099;%20&#1087;&#1086;&#1089;&#1083;&#1077;%20&#1089;&#1077;&#1089;&#1089;&#1080;&#1080;\&#1043;&#1086;&#1088;&#1085;&#1103;&#1082;&#1080;\&#1053;&#1043;&#1044;%2015.02.18\&#1048;&#1090;&#1086;&#1075;&#1080;%20&#1089;&#1077;&#1089;&#1089;&#1080;&#1080;%20&#1053;&#1043;&#1044;_15.02.18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  <sheetName val="Форма 5"/>
      <sheetName val="Форма 6"/>
      <sheetName val="Форма 7"/>
      <sheetName val="Форма 8"/>
      <sheetName val="Приложе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view="pageBreakPreview" zoomScale="90" zoomScaleNormal="90" zoomScaleSheetLayoutView="90" zoomScalePageLayoutView="0" workbookViewId="0" topLeftCell="A1">
      <pane xSplit="5" ySplit="4" topLeftCell="F89" activePane="bottomRight" state="frozen"/>
      <selection pane="topLeft" activeCell="A1" sqref="A1"/>
      <selection pane="topRight" activeCell="J1" sqref="J1"/>
      <selection pane="bottomLeft" activeCell="A18" sqref="A18"/>
      <selection pane="bottomRight" activeCell="C130" sqref="C130"/>
    </sheetView>
  </sheetViews>
  <sheetFormatPr defaultColWidth="6.140625" defaultRowHeight="15"/>
  <cols>
    <col min="1" max="1" width="6.57421875" style="24" customWidth="1"/>
    <col min="2" max="2" width="10.421875" style="25" customWidth="1"/>
    <col min="3" max="3" width="37.140625" style="25" customWidth="1"/>
    <col min="4" max="4" width="5.140625" style="25" customWidth="1"/>
    <col min="5" max="5" width="14.8515625" style="26" customWidth="1"/>
    <col min="6" max="6" width="8.00390625" style="27" customWidth="1"/>
    <col min="7" max="7" width="6.28125" style="27" customWidth="1"/>
    <col min="8" max="8" width="8.00390625" style="27" customWidth="1"/>
    <col min="9" max="9" width="7.00390625" style="8" customWidth="1"/>
    <col min="10" max="10" width="6.140625" style="29" customWidth="1"/>
    <col min="11" max="11" width="6.00390625" style="11" customWidth="1"/>
    <col min="12" max="12" width="7.57421875" style="25" customWidth="1"/>
    <col min="13" max="13" width="6.00390625" style="31" customWidth="1"/>
    <col min="14" max="14" width="5.7109375" style="31" customWidth="1"/>
    <col min="15" max="15" width="6.7109375" style="31" customWidth="1"/>
    <col min="16" max="16" width="7.140625" style="31" customWidth="1"/>
    <col min="17" max="17" width="6.28125" style="31" customWidth="1"/>
    <col min="18" max="18" width="8.140625" style="10" customWidth="1"/>
    <col min="19" max="19" width="8.421875" style="10" customWidth="1"/>
    <col min="20" max="20" width="13.00390625" style="10" customWidth="1"/>
    <col min="21" max="21" width="15.00390625" style="2" customWidth="1"/>
    <col min="22" max="16384" width="6.140625" style="2" customWidth="1"/>
  </cols>
  <sheetData>
    <row r="1" spans="1:19" ht="13.5" customHeight="1" thickBot="1">
      <c r="A1" s="525" t="s">
        <v>22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</row>
    <row r="2" spans="1:19" ht="90" customHeight="1">
      <c r="A2" s="528" t="s">
        <v>10</v>
      </c>
      <c r="B2" s="526" t="s">
        <v>50</v>
      </c>
      <c r="C2" s="526" t="s">
        <v>18</v>
      </c>
      <c r="D2" s="526" t="s">
        <v>7</v>
      </c>
      <c r="E2" s="535" t="s">
        <v>11</v>
      </c>
      <c r="F2" s="526" t="s">
        <v>44</v>
      </c>
      <c r="G2" s="530" t="s">
        <v>45</v>
      </c>
      <c r="H2" s="530" t="s">
        <v>46</v>
      </c>
      <c r="I2" s="537" t="s">
        <v>42</v>
      </c>
      <c r="J2" s="533" t="s">
        <v>48</v>
      </c>
      <c r="K2" s="541" t="s">
        <v>19</v>
      </c>
      <c r="L2" s="541"/>
      <c r="M2" s="530" t="s">
        <v>12</v>
      </c>
      <c r="N2" s="530" t="s">
        <v>21</v>
      </c>
      <c r="O2" s="532" t="s">
        <v>49</v>
      </c>
      <c r="P2" s="532"/>
      <c r="Q2" s="530" t="s">
        <v>13</v>
      </c>
      <c r="R2" s="539" t="s">
        <v>51</v>
      </c>
      <c r="S2" s="523" t="s">
        <v>17</v>
      </c>
    </row>
    <row r="3" spans="1:20" ht="60.75" customHeight="1">
      <c r="A3" s="529"/>
      <c r="B3" s="527"/>
      <c r="C3" s="527"/>
      <c r="D3" s="527"/>
      <c r="E3" s="536"/>
      <c r="F3" s="527"/>
      <c r="G3" s="531"/>
      <c r="H3" s="531"/>
      <c r="I3" s="538"/>
      <c r="J3" s="534"/>
      <c r="K3" s="15" t="s">
        <v>16</v>
      </c>
      <c r="L3" s="18" t="s">
        <v>20</v>
      </c>
      <c r="M3" s="531"/>
      <c r="N3" s="531"/>
      <c r="O3" s="19" t="s">
        <v>14</v>
      </c>
      <c r="P3" s="19" t="s">
        <v>15</v>
      </c>
      <c r="Q3" s="531"/>
      <c r="R3" s="540"/>
      <c r="S3" s="524"/>
      <c r="T3" s="2"/>
    </row>
    <row r="4" spans="1:20" s="11" customFormat="1" ht="13.5" thickBot="1">
      <c r="A4" s="43">
        <v>1</v>
      </c>
      <c r="B4" s="44">
        <v>2</v>
      </c>
      <c r="C4" s="44">
        <v>3</v>
      </c>
      <c r="D4" s="44">
        <v>4</v>
      </c>
      <c r="E4" s="45">
        <v>5</v>
      </c>
      <c r="F4" s="44">
        <v>6</v>
      </c>
      <c r="G4" s="44">
        <v>7</v>
      </c>
      <c r="H4" s="44">
        <v>8</v>
      </c>
      <c r="I4" s="46">
        <v>9</v>
      </c>
      <c r="J4" s="44">
        <v>10</v>
      </c>
      <c r="K4" s="46">
        <v>11</v>
      </c>
      <c r="L4" s="44">
        <v>12</v>
      </c>
      <c r="M4" s="44">
        <v>13</v>
      </c>
      <c r="N4" s="44">
        <v>14</v>
      </c>
      <c r="O4" s="44">
        <v>15</v>
      </c>
      <c r="P4" s="44">
        <v>16</v>
      </c>
      <c r="Q4" s="44">
        <v>17</v>
      </c>
      <c r="R4" s="46">
        <v>18</v>
      </c>
      <c r="S4" s="47">
        <v>19</v>
      </c>
      <c r="T4" s="13"/>
    </row>
    <row r="5" spans="1:21" s="11" customFormat="1" ht="12.75">
      <c r="A5" s="42" t="s">
        <v>5</v>
      </c>
      <c r="B5" s="139" t="s">
        <v>167</v>
      </c>
      <c r="C5" s="16" t="s">
        <v>149</v>
      </c>
      <c r="D5" s="16">
        <v>1</v>
      </c>
      <c r="E5" s="17" t="s">
        <v>331</v>
      </c>
      <c r="F5" s="16">
        <v>12</v>
      </c>
      <c r="G5" s="16">
        <v>0</v>
      </c>
      <c r="H5" s="16">
        <v>0</v>
      </c>
      <c r="I5" s="52">
        <f aca="true" t="shared" si="0" ref="I5:I22">F5-G5-H5</f>
        <v>12</v>
      </c>
      <c r="J5" s="16">
        <v>1</v>
      </c>
      <c r="K5" s="52">
        <f aca="true" t="shared" si="1" ref="K5:K11">I5-J5</f>
        <v>11</v>
      </c>
      <c r="L5" s="16">
        <v>5</v>
      </c>
      <c r="M5" s="16">
        <v>0</v>
      </c>
      <c r="N5" s="16">
        <v>5</v>
      </c>
      <c r="O5" s="16">
        <v>0</v>
      </c>
      <c r="P5" s="16">
        <v>0</v>
      </c>
      <c r="Q5" s="16">
        <v>6</v>
      </c>
      <c r="R5" s="53">
        <f>IF(AND(SUM(M5:P5)=0,K5=0),0,SUM(M5:P5)/K5)</f>
        <v>0.45454545454545453</v>
      </c>
      <c r="S5" s="54">
        <f>IF(AND(SUM(M5:N5)=0,K5=0),0,SUM(M5:N5)/K5)</f>
        <v>0.45454545454545453</v>
      </c>
      <c r="T5" s="32" t="str">
        <f>IF(K5=SUM(M5:Q5)," ","ОШИБКА")</f>
        <v> </v>
      </c>
      <c r="U5" s="131"/>
    </row>
    <row r="6" spans="1:20" s="11" customFormat="1" ht="12.75">
      <c r="A6" s="41" t="s">
        <v>6</v>
      </c>
      <c r="B6" s="139" t="s">
        <v>167</v>
      </c>
      <c r="C6" s="16" t="s">
        <v>149</v>
      </c>
      <c r="D6" s="16">
        <v>1</v>
      </c>
      <c r="E6" s="17" t="s">
        <v>331</v>
      </c>
      <c r="F6" s="16">
        <v>0</v>
      </c>
      <c r="G6" s="16">
        <v>0</v>
      </c>
      <c r="H6" s="16">
        <v>0</v>
      </c>
      <c r="I6" s="52">
        <f t="shared" si="0"/>
        <v>0</v>
      </c>
      <c r="J6" s="16">
        <v>0</v>
      </c>
      <c r="K6" s="52">
        <f t="shared" si="1"/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53">
        <f aca="true" t="shared" si="2" ref="R6:R73">IF(AND(SUM(M6:P6)=0,K6=0),0,SUM(M6:P6)/K6)</f>
        <v>0</v>
      </c>
      <c r="S6" s="54">
        <f aca="true" t="shared" si="3" ref="S6:S73">IF(AND(SUM(M6:N6)=0,K6=0),0,SUM(M6:N6)/K6)</f>
        <v>0</v>
      </c>
      <c r="T6" s="32" t="str">
        <f aca="true" t="shared" si="4" ref="T6:T69">IF(K6=SUM(M6:Q6)," ","ОШИБКА")</f>
        <v> </v>
      </c>
    </row>
    <row r="7" spans="1:20" s="11" customFormat="1" ht="12.75">
      <c r="A7" s="41" t="s">
        <v>43</v>
      </c>
      <c r="B7" s="139" t="s">
        <v>167</v>
      </c>
      <c r="C7" s="16" t="s">
        <v>149</v>
      </c>
      <c r="D7" s="16">
        <v>1</v>
      </c>
      <c r="E7" s="17" t="s">
        <v>331</v>
      </c>
      <c r="F7" s="16">
        <v>0</v>
      </c>
      <c r="G7" s="16">
        <v>0</v>
      </c>
      <c r="H7" s="16">
        <v>0</v>
      </c>
      <c r="I7" s="52">
        <f t="shared" si="0"/>
        <v>0</v>
      </c>
      <c r="J7" s="16">
        <v>0</v>
      </c>
      <c r="K7" s="52">
        <f t="shared" si="1"/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53">
        <f t="shared" si="2"/>
        <v>0</v>
      </c>
      <c r="S7" s="54">
        <f t="shared" si="3"/>
        <v>0</v>
      </c>
      <c r="T7" s="32" t="str">
        <f t="shared" si="4"/>
        <v> </v>
      </c>
    </row>
    <row r="8" spans="1:21" s="11" customFormat="1" ht="12.75">
      <c r="A8" s="42" t="s">
        <v>5</v>
      </c>
      <c r="B8" s="139" t="s">
        <v>167</v>
      </c>
      <c r="C8" s="16" t="s">
        <v>149</v>
      </c>
      <c r="D8" s="16">
        <v>1</v>
      </c>
      <c r="E8" s="17" t="s">
        <v>332</v>
      </c>
      <c r="F8" s="16">
        <v>10</v>
      </c>
      <c r="G8" s="16">
        <v>0</v>
      </c>
      <c r="H8" s="16">
        <v>0</v>
      </c>
      <c r="I8" s="52">
        <f t="shared" si="0"/>
        <v>10</v>
      </c>
      <c r="J8" s="16">
        <v>2</v>
      </c>
      <c r="K8" s="52">
        <f t="shared" si="1"/>
        <v>8</v>
      </c>
      <c r="L8" s="16">
        <v>2</v>
      </c>
      <c r="M8" s="16">
        <v>0</v>
      </c>
      <c r="N8" s="16">
        <v>4</v>
      </c>
      <c r="O8" s="16">
        <v>1</v>
      </c>
      <c r="P8" s="16">
        <v>0</v>
      </c>
      <c r="Q8" s="100">
        <v>3</v>
      </c>
      <c r="R8" s="53">
        <f t="shared" si="2"/>
        <v>0.625</v>
      </c>
      <c r="S8" s="54">
        <f t="shared" si="3"/>
        <v>0.5</v>
      </c>
      <c r="T8" s="32" t="str">
        <f t="shared" si="4"/>
        <v> </v>
      </c>
      <c r="U8" s="217"/>
    </row>
    <row r="9" spans="1:20" s="11" customFormat="1" ht="12.75">
      <c r="A9" s="41" t="s">
        <v>6</v>
      </c>
      <c r="B9" s="139" t="s">
        <v>167</v>
      </c>
      <c r="C9" s="16" t="s">
        <v>149</v>
      </c>
      <c r="D9" s="16">
        <v>1</v>
      </c>
      <c r="E9" s="17" t="s">
        <v>332</v>
      </c>
      <c r="F9" s="16">
        <v>0</v>
      </c>
      <c r="G9" s="16">
        <v>0</v>
      </c>
      <c r="H9" s="16">
        <v>0</v>
      </c>
      <c r="I9" s="52">
        <f t="shared" si="0"/>
        <v>0</v>
      </c>
      <c r="J9" s="16">
        <v>0</v>
      </c>
      <c r="K9" s="52">
        <f t="shared" si="1"/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53">
        <f t="shared" si="2"/>
        <v>0</v>
      </c>
      <c r="S9" s="54">
        <f t="shared" si="3"/>
        <v>0</v>
      </c>
      <c r="T9" s="32" t="str">
        <f t="shared" si="4"/>
        <v> </v>
      </c>
    </row>
    <row r="10" spans="1:20" s="11" customFormat="1" ht="12.75">
      <c r="A10" s="41" t="s">
        <v>43</v>
      </c>
      <c r="B10" s="139" t="s">
        <v>167</v>
      </c>
      <c r="C10" s="16" t="s">
        <v>149</v>
      </c>
      <c r="D10" s="16">
        <v>1</v>
      </c>
      <c r="E10" s="17" t="s">
        <v>332</v>
      </c>
      <c r="F10" s="16">
        <v>0</v>
      </c>
      <c r="G10" s="16">
        <v>0</v>
      </c>
      <c r="H10" s="16">
        <v>0</v>
      </c>
      <c r="I10" s="52">
        <f t="shared" si="0"/>
        <v>0</v>
      </c>
      <c r="J10" s="16">
        <v>0</v>
      </c>
      <c r="K10" s="52">
        <f t="shared" si="1"/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53">
        <f t="shared" si="2"/>
        <v>0</v>
      </c>
      <c r="S10" s="54">
        <f t="shared" si="3"/>
        <v>0</v>
      </c>
      <c r="T10" s="32" t="str">
        <f t="shared" si="4"/>
        <v> </v>
      </c>
    </row>
    <row r="11" spans="1:20" s="11" customFormat="1" ht="12.75">
      <c r="A11" s="42" t="s">
        <v>5</v>
      </c>
      <c r="B11" s="139" t="s">
        <v>167</v>
      </c>
      <c r="C11" s="16" t="s">
        <v>149</v>
      </c>
      <c r="D11" s="16">
        <v>2</v>
      </c>
      <c r="E11" s="17" t="s">
        <v>261</v>
      </c>
      <c r="F11" s="16">
        <v>19</v>
      </c>
      <c r="G11" s="16">
        <v>2</v>
      </c>
      <c r="H11" s="16">
        <v>0</v>
      </c>
      <c r="I11" s="52">
        <f t="shared" si="0"/>
        <v>17</v>
      </c>
      <c r="J11" s="16">
        <v>0</v>
      </c>
      <c r="K11" s="52">
        <f t="shared" si="1"/>
        <v>17</v>
      </c>
      <c r="L11" s="16">
        <v>5</v>
      </c>
      <c r="M11" s="16">
        <v>1</v>
      </c>
      <c r="N11" s="16">
        <v>9</v>
      </c>
      <c r="O11" s="16">
        <v>0</v>
      </c>
      <c r="P11" s="16">
        <v>1</v>
      </c>
      <c r="Q11" s="16">
        <v>6</v>
      </c>
      <c r="R11" s="53">
        <f t="shared" si="2"/>
        <v>0.6470588235294118</v>
      </c>
      <c r="S11" s="54">
        <f t="shared" si="3"/>
        <v>0.5882352941176471</v>
      </c>
      <c r="T11" s="32" t="str">
        <f t="shared" si="4"/>
        <v> </v>
      </c>
    </row>
    <row r="12" spans="1:20" s="11" customFormat="1" ht="12.75">
      <c r="A12" s="41" t="s">
        <v>6</v>
      </c>
      <c r="B12" s="139" t="s">
        <v>167</v>
      </c>
      <c r="C12" s="16" t="s">
        <v>149</v>
      </c>
      <c r="D12" s="16">
        <v>2</v>
      </c>
      <c r="E12" s="17" t="s">
        <v>261</v>
      </c>
      <c r="F12" s="16">
        <v>0</v>
      </c>
      <c r="G12" s="16">
        <v>0</v>
      </c>
      <c r="H12" s="16">
        <v>0</v>
      </c>
      <c r="I12" s="52">
        <f t="shared" si="0"/>
        <v>0</v>
      </c>
      <c r="J12" s="16">
        <v>0</v>
      </c>
      <c r="K12" s="52">
        <f>I12-J12</f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53">
        <f t="shared" si="2"/>
        <v>0</v>
      </c>
      <c r="S12" s="54">
        <f t="shared" si="3"/>
        <v>0</v>
      </c>
      <c r="T12" s="32" t="str">
        <f t="shared" si="4"/>
        <v> </v>
      </c>
    </row>
    <row r="13" spans="1:20" s="11" customFormat="1" ht="12.75">
      <c r="A13" s="41" t="s">
        <v>43</v>
      </c>
      <c r="B13" s="139" t="s">
        <v>167</v>
      </c>
      <c r="C13" s="16" t="s">
        <v>149</v>
      </c>
      <c r="D13" s="16">
        <v>2</v>
      </c>
      <c r="E13" s="17" t="s">
        <v>261</v>
      </c>
      <c r="F13" s="16">
        <v>0</v>
      </c>
      <c r="G13" s="16">
        <v>0</v>
      </c>
      <c r="H13" s="16">
        <v>0</v>
      </c>
      <c r="I13" s="52">
        <f t="shared" si="0"/>
        <v>0</v>
      </c>
      <c r="J13" s="16">
        <v>0</v>
      </c>
      <c r="K13" s="52">
        <f>I13-J13</f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53">
        <f t="shared" si="2"/>
        <v>0</v>
      </c>
      <c r="S13" s="54">
        <f t="shared" si="3"/>
        <v>0</v>
      </c>
      <c r="T13" s="32" t="str">
        <f t="shared" si="4"/>
        <v> </v>
      </c>
    </row>
    <row r="14" spans="1:20" s="11" customFormat="1" ht="12.75">
      <c r="A14" s="41" t="s">
        <v>5</v>
      </c>
      <c r="B14" s="139" t="s">
        <v>167</v>
      </c>
      <c r="C14" s="16" t="s">
        <v>149</v>
      </c>
      <c r="D14" s="16">
        <v>3</v>
      </c>
      <c r="E14" s="101" t="s">
        <v>262</v>
      </c>
      <c r="F14" s="16">
        <v>20</v>
      </c>
      <c r="G14" s="16">
        <v>1</v>
      </c>
      <c r="H14" s="16">
        <v>0</v>
      </c>
      <c r="I14" s="52">
        <f t="shared" si="0"/>
        <v>19</v>
      </c>
      <c r="J14" s="16">
        <v>2</v>
      </c>
      <c r="K14" s="52">
        <f aca="true" t="shared" si="5" ref="K14:K19">I14-J14</f>
        <v>17</v>
      </c>
      <c r="L14" s="16">
        <v>8</v>
      </c>
      <c r="M14" s="16">
        <v>1</v>
      </c>
      <c r="N14" s="16">
        <v>5</v>
      </c>
      <c r="O14" s="16">
        <v>2</v>
      </c>
      <c r="P14" s="16">
        <v>1</v>
      </c>
      <c r="Q14" s="16">
        <v>8</v>
      </c>
      <c r="R14" s="53">
        <f t="shared" si="2"/>
        <v>0.5294117647058824</v>
      </c>
      <c r="S14" s="54">
        <f t="shared" si="3"/>
        <v>0.35294117647058826</v>
      </c>
      <c r="T14" s="32" t="str">
        <f t="shared" si="4"/>
        <v> </v>
      </c>
    </row>
    <row r="15" spans="1:20" s="11" customFormat="1" ht="12.75">
      <c r="A15" s="41" t="s">
        <v>6</v>
      </c>
      <c r="B15" s="139" t="s">
        <v>167</v>
      </c>
      <c r="C15" s="16" t="s">
        <v>149</v>
      </c>
      <c r="D15" s="16">
        <v>3</v>
      </c>
      <c r="E15" s="101" t="s">
        <v>262</v>
      </c>
      <c r="F15" s="16">
        <v>0</v>
      </c>
      <c r="G15" s="16">
        <v>0</v>
      </c>
      <c r="H15" s="16">
        <v>0</v>
      </c>
      <c r="I15" s="52">
        <f t="shared" si="0"/>
        <v>0</v>
      </c>
      <c r="J15" s="16">
        <v>0</v>
      </c>
      <c r="K15" s="52">
        <f t="shared" si="5"/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53">
        <f t="shared" si="2"/>
        <v>0</v>
      </c>
      <c r="S15" s="54">
        <f t="shared" si="3"/>
        <v>0</v>
      </c>
      <c r="T15" s="32" t="str">
        <f t="shared" si="4"/>
        <v> </v>
      </c>
    </row>
    <row r="16" spans="1:20" s="11" customFormat="1" ht="12.75">
      <c r="A16" s="41" t="s">
        <v>43</v>
      </c>
      <c r="B16" s="139" t="s">
        <v>167</v>
      </c>
      <c r="C16" s="16" t="s">
        <v>149</v>
      </c>
      <c r="D16" s="16">
        <v>3</v>
      </c>
      <c r="E16" s="101" t="s">
        <v>262</v>
      </c>
      <c r="F16" s="16">
        <v>0</v>
      </c>
      <c r="G16" s="16">
        <v>0</v>
      </c>
      <c r="H16" s="16">
        <v>0</v>
      </c>
      <c r="I16" s="52">
        <f t="shared" si="0"/>
        <v>0</v>
      </c>
      <c r="J16" s="16">
        <v>0</v>
      </c>
      <c r="K16" s="52">
        <f t="shared" si="5"/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53">
        <f t="shared" si="2"/>
        <v>0</v>
      </c>
      <c r="S16" s="54">
        <f t="shared" si="3"/>
        <v>0</v>
      </c>
      <c r="T16" s="32" t="str">
        <f t="shared" si="4"/>
        <v> </v>
      </c>
    </row>
    <row r="17" spans="1:20" s="11" customFormat="1" ht="12.75">
      <c r="A17" s="41" t="s">
        <v>5</v>
      </c>
      <c r="B17" s="139" t="s">
        <v>167</v>
      </c>
      <c r="C17" s="16" t="s">
        <v>149</v>
      </c>
      <c r="D17" s="16">
        <v>4</v>
      </c>
      <c r="E17" s="101" t="s">
        <v>263</v>
      </c>
      <c r="F17" s="16">
        <v>19</v>
      </c>
      <c r="G17" s="16">
        <v>1</v>
      </c>
      <c r="H17" s="16">
        <v>0</v>
      </c>
      <c r="I17" s="52">
        <f t="shared" si="0"/>
        <v>18</v>
      </c>
      <c r="J17" s="16">
        <v>0</v>
      </c>
      <c r="K17" s="52">
        <f t="shared" si="5"/>
        <v>18</v>
      </c>
      <c r="L17" s="16">
        <v>3</v>
      </c>
      <c r="M17" s="16">
        <v>4</v>
      </c>
      <c r="N17" s="16">
        <v>10</v>
      </c>
      <c r="O17" s="16">
        <v>1</v>
      </c>
      <c r="P17" s="16">
        <v>0</v>
      </c>
      <c r="Q17" s="16">
        <v>3</v>
      </c>
      <c r="R17" s="53">
        <f t="shared" si="2"/>
        <v>0.8333333333333334</v>
      </c>
      <c r="S17" s="54">
        <f t="shared" si="3"/>
        <v>0.7777777777777778</v>
      </c>
      <c r="T17" s="32" t="str">
        <f t="shared" si="4"/>
        <v> </v>
      </c>
    </row>
    <row r="18" spans="1:20" s="11" customFormat="1" ht="12.75">
      <c r="A18" s="41" t="s">
        <v>6</v>
      </c>
      <c r="B18" s="139" t="s">
        <v>167</v>
      </c>
      <c r="C18" s="16" t="s">
        <v>149</v>
      </c>
      <c r="D18" s="16">
        <v>4</v>
      </c>
      <c r="E18" s="101" t="s">
        <v>263</v>
      </c>
      <c r="F18" s="16">
        <v>0</v>
      </c>
      <c r="G18" s="16">
        <v>0</v>
      </c>
      <c r="H18" s="16">
        <v>0</v>
      </c>
      <c r="I18" s="52">
        <f t="shared" si="0"/>
        <v>0</v>
      </c>
      <c r="J18" s="16">
        <v>0</v>
      </c>
      <c r="K18" s="52">
        <f t="shared" si="5"/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53">
        <f t="shared" si="2"/>
        <v>0</v>
      </c>
      <c r="S18" s="54">
        <f t="shared" si="3"/>
        <v>0</v>
      </c>
      <c r="T18" s="32" t="str">
        <f t="shared" si="4"/>
        <v> </v>
      </c>
    </row>
    <row r="19" spans="1:20" s="11" customFormat="1" ht="12.75">
      <c r="A19" s="41" t="s">
        <v>43</v>
      </c>
      <c r="B19" s="139" t="s">
        <v>167</v>
      </c>
      <c r="C19" s="16" t="s">
        <v>149</v>
      </c>
      <c r="D19" s="16">
        <v>4</v>
      </c>
      <c r="E19" s="101" t="s">
        <v>263</v>
      </c>
      <c r="F19" s="16">
        <v>0</v>
      </c>
      <c r="G19" s="16">
        <v>0</v>
      </c>
      <c r="H19" s="16">
        <v>0</v>
      </c>
      <c r="I19" s="52">
        <f t="shared" si="0"/>
        <v>0</v>
      </c>
      <c r="J19" s="16">
        <v>0</v>
      </c>
      <c r="K19" s="52">
        <f t="shared" si="5"/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53">
        <f t="shared" si="2"/>
        <v>0</v>
      </c>
      <c r="S19" s="54">
        <f t="shared" si="3"/>
        <v>0</v>
      </c>
      <c r="T19" s="32" t="str">
        <f t="shared" si="4"/>
        <v> </v>
      </c>
    </row>
    <row r="20" spans="1:20" s="11" customFormat="1" ht="12.75">
      <c r="A20" s="41" t="s">
        <v>5</v>
      </c>
      <c r="B20" s="16" t="s">
        <v>168</v>
      </c>
      <c r="C20" s="16" t="s">
        <v>150</v>
      </c>
      <c r="D20" s="16">
        <v>1</v>
      </c>
      <c r="E20" s="17" t="s">
        <v>333</v>
      </c>
      <c r="F20" s="16">
        <v>16</v>
      </c>
      <c r="G20" s="16">
        <v>0</v>
      </c>
      <c r="H20" s="16">
        <v>0</v>
      </c>
      <c r="I20" s="52">
        <f t="shared" si="0"/>
        <v>16</v>
      </c>
      <c r="J20" s="16">
        <v>0</v>
      </c>
      <c r="K20" s="52">
        <f aca="true" t="shared" si="6" ref="K20:K40">I20-J20</f>
        <v>16</v>
      </c>
      <c r="L20" s="16">
        <v>15</v>
      </c>
      <c r="M20" s="16">
        <v>0</v>
      </c>
      <c r="N20" s="16">
        <v>0</v>
      </c>
      <c r="O20" s="16">
        <v>0</v>
      </c>
      <c r="P20" s="16">
        <v>0</v>
      </c>
      <c r="Q20" s="16">
        <v>16</v>
      </c>
      <c r="R20" s="53">
        <f>IF(AND(SUM(M20:P20)=0,K20=0),0,SUM(M20:P20)/K20)</f>
        <v>0</v>
      </c>
      <c r="S20" s="54">
        <f t="shared" si="3"/>
        <v>0</v>
      </c>
      <c r="T20" s="32" t="str">
        <f t="shared" si="4"/>
        <v> </v>
      </c>
    </row>
    <row r="21" spans="1:20" s="11" customFormat="1" ht="12.75">
      <c r="A21" s="41" t="s">
        <v>6</v>
      </c>
      <c r="B21" s="16" t="s">
        <v>168</v>
      </c>
      <c r="C21" s="16" t="s">
        <v>150</v>
      </c>
      <c r="D21" s="16">
        <v>1</v>
      </c>
      <c r="E21" s="17" t="s">
        <v>333</v>
      </c>
      <c r="F21" s="16">
        <v>0</v>
      </c>
      <c r="G21" s="16">
        <v>0</v>
      </c>
      <c r="H21" s="16">
        <v>0</v>
      </c>
      <c r="I21" s="52">
        <f t="shared" si="0"/>
        <v>0</v>
      </c>
      <c r="J21" s="16">
        <v>0</v>
      </c>
      <c r="K21" s="52">
        <f t="shared" si="6"/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53">
        <f t="shared" si="2"/>
        <v>0</v>
      </c>
      <c r="S21" s="54">
        <f t="shared" si="3"/>
        <v>0</v>
      </c>
      <c r="T21" s="32" t="str">
        <f t="shared" si="4"/>
        <v> </v>
      </c>
    </row>
    <row r="22" spans="1:20" s="11" customFormat="1" ht="12.75">
      <c r="A22" s="41" t="s">
        <v>43</v>
      </c>
      <c r="B22" s="16" t="s">
        <v>168</v>
      </c>
      <c r="C22" s="16" t="s">
        <v>150</v>
      </c>
      <c r="D22" s="16">
        <v>1</v>
      </c>
      <c r="E22" s="17" t="s">
        <v>333</v>
      </c>
      <c r="F22" s="16">
        <v>0</v>
      </c>
      <c r="G22" s="16">
        <v>0</v>
      </c>
      <c r="H22" s="16">
        <v>0</v>
      </c>
      <c r="I22" s="52">
        <f t="shared" si="0"/>
        <v>0</v>
      </c>
      <c r="J22" s="16">
        <v>0</v>
      </c>
      <c r="K22" s="52">
        <f t="shared" si="6"/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53">
        <f t="shared" si="2"/>
        <v>0</v>
      </c>
      <c r="S22" s="54">
        <f t="shared" si="3"/>
        <v>0</v>
      </c>
      <c r="T22" s="32" t="str">
        <f t="shared" si="4"/>
        <v> </v>
      </c>
    </row>
    <row r="23" spans="1:20" s="11" customFormat="1" ht="12.75">
      <c r="A23" s="41" t="s">
        <v>5</v>
      </c>
      <c r="B23" s="16" t="s">
        <v>168</v>
      </c>
      <c r="C23" s="16" t="s">
        <v>150</v>
      </c>
      <c r="D23" s="16">
        <v>1</v>
      </c>
      <c r="E23" s="17" t="s">
        <v>334</v>
      </c>
      <c r="F23" s="16">
        <v>13</v>
      </c>
      <c r="G23" s="16">
        <v>0</v>
      </c>
      <c r="H23" s="16">
        <v>0</v>
      </c>
      <c r="I23" s="52">
        <f aca="true" t="shared" si="7" ref="I23:I40">F23-G23-H23</f>
        <v>13</v>
      </c>
      <c r="J23" s="16">
        <v>0</v>
      </c>
      <c r="K23" s="52">
        <f t="shared" si="6"/>
        <v>13</v>
      </c>
      <c r="L23" s="16">
        <v>11</v>
      </c>
      <c r="M23" s="16">
        <v>0</v>
      </c>
      <c r="N23" s="16">
        <v>2</v>
      </c>
      <c r="O23" s="16">
        <v>0</v>
      </c>
      <c r="P23" s="16">
        <v>0</v>
      </c>
      <c r="Q23" s="16">
        <v>11</v>
      </c>
      <c r="R23" s="53">
        <f t="shared" si="2"/>
        <v>0.15384615384615385</v>
      </c>
      <c r="S23" s="54">
        <f t="shared" si="3"/>
        <v>0.15384615384615385</v>
      </c>
      <c r="T23" s="32" t="str">
        <f t="shared" si="4"/>
        <v> </v>
      </c>
    </row>
    <row r="24" spans="1:20" s="11" customFormat="1" ht="12.75">
      <c r="A24" s="41" t="s">
        <v>6</v>
      </c>
      <c r="B24" s="16" t="s">
        <v>168</v>
      </c>
      <c r="C24" s="16" t="s">
        <v>150</v>
      </c>
      <c r="D24" s="16">
        <v>1</v>
      </c>
      <c r="E24" s="17" t="s">
        <v>334</v>
      </c>
      <c r="F24" s="16">
        <v>0</v>
      </c>
      <c r="G24" s="16">
        <v>0</v>
      </c>
      <c r="H24" s="16">
        <v>0</v>
      </c>
      <c r="I24" s="52">
        <f t="shared" si="7"/>
        <v>0</v>
      </c>
      <c r="J24" s="16">
        <v>0</v>
      </c>
      <c r="K24" s="52">
        <f t="shared" si="6"/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53">
        <f t="shared" si="2"/>
        <v>0</v>
      </c>
      <c r="S24" s="54">
        <f t="shared" si="3"/>
        <v>0</v>
      </c>
      <c r="T24" s="32" t="str">
        <f t="shared" si="4"/>
        <v> </v>
      </c>
    </row>
    <row r="25" spans="1:20" s="11" customFormat="1" ht="12.75">
      <c r="A25" s="41" t="s">
        <v>43</v>
      </c>
      <c r="B25" s="16" t="s">
        <v>168</v>
      </c>
      <c r="C25" s="16" t="s">
        <v>150</v>
      </c>
      <c r="D25" s="16">
        <v>1</v>
      </c>
      <c r="E25" s="17" t="s">
        <v>334</v>
      </c>
      <c r="F25" s="16">
        <v>0</v>
      </c>
      <c r="G25" s="16">
        <v>0</v>
      </c>
      <c r="H25" s="16">
        <v>0</v>
      </c>
      <c r="I25" s="52">
        <f t="shared" si="7"/>
        <v>0</v>
      </c>
      <c r="J25" s="16">
        <v>0</v>
      </c>
      <c r="K25" s="52">
        <f t="shared" si="6"/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53">
        <f t="shared" si="2"/>
        <v>0</v>
      </c>
      <c r="S25" s="54">
        <f t="shared" si="3"/>
        <v>0</v>
      </c>
      <c r="T25" s="32" t="str">
        <f t="shared" si="4"/>
        <v> </v>
      </c>
    </row>
    <row r="26" spans="1:20" s="11" customFormat="1" ht="12.75">
      <c r="A26" s="41" t="s">
        <v>5</v>
      </c>
      <c r="B26" s="16" t="s">
        <v>168</v>
      </c>
      <c r="C26" s="16" t="s">
        <v>150</v>
      </c>
      <c r="D26" s="16">
        <v>2</v>
      </c>
      <c r="E26" s="17" t="s">
        <v>264</v>
      </c>
      <c r="F26" s="16">
        <v>9</v>
      </c>
      <c r="G26" s="16">
        <v>0</v>
      </c>
      <c r="H26" s="16">
        <v>0</v>
      </c>
      <c r="I26" s="52">
        <f t="shared" si="7"/>
        <v>9</v>
      </c>
      <c r="J26" s="16">
        <v>0</v>
      </c>
      <c r="K26" s="52">
        <f t="shared" si="6"/>
        <v>9</v>
      </c>
      <c r="L26" s="16">
        <v>3</v>
      </c>
      <c r="M26" s="16">
        <v>1</v>
      </c>
      <c r="N26" s="16">
        <v>4</v>
      </c>
      <c r="O26" s="16">
        <v>1</v>
      </c>
      <c r="P26" s="16">
        <v>0</v>
      </c>
      <c r="Q26" s="16">
        <v>3</v>
      </c>
      <c r="R26" s="53">
        <f aca="true" t="shared" si="8" ref="R26:R40">IF(AND(SUM(M26:P26)=0,K26=0),0,SUM(M26:P26)/K26)</f>
        <v>0.6666666666666666</v>
      </c>
      <c r="S26" s="54">
        <f aca="true" t="shared" si="9" ref="S26:S40">IF(AND(SUM(M26:N26)=0,K26=0),0,SUM(M26:N26)/K26)</f>
        <v>0.5555555555555556</v>
      </c>
      <c r="T26" s="32" t="str">
        <f t="shared" si="4"/>
        <v> </v>
      </c>
    </row>
    <row r="27" spans="1:20" s="11" customFormat="1" ht="12.75">
      <c r="A27" s="41" t="s">
        <v>6</v>
      </c>
      <c r="B27" s="16" t="s">
        <v>168</v>
      </c>
      <c r="C27" s="16" t="s">
        <v>150</v>
      </c>
      <c r="D27" s="16">
        <v>2</v>
      </c>
      <c r="E27" s="17" t="s">
        <v>264</v>
      </c>
      <c r="F27" s="16">
        <v>0</v>
      </c>
      <c r="G27" s="16">
        <v>0</v>
      </c>
      <c r="H27" s="16">
        <v>0</v>
      </c>
      <c r="I27" s="52">
        <f t="shared" si="7"/>
        <v>0</v>
      </c>
      <c r="J27" s="16">
        <v>0</v>
      </c>
      <c r="K27" s="52">
        <f t="shared" si="6"/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53">
        <f t="shared" si="8"/>
        <v>0</v>
      </c>
      <c r="S27" s="54">
        <f t="shared" si="9"/>
        <v>0</v>
      </c>
      <c r="T27" s="32" t="str">
        <f t="shared" si="4"/>
        <v> </v>
      </c>
    </row>
    <row r="28" spans="1:20" s="11" customFormat="1" ht="12.75">
      <c r="A28" s="41" t="s">
        <v>43</v>
      </c>
      <c r="B28" s="16" t="s">
        <v>168</v>
      </c>
      <c r="C28" s="16" t="s">
        <v>150</v>
      </c>
      <c r="D28" s="16">
        <v>2</v>
      </c>
      <c r="E28" s="17" t="s">
        <v>264</v>
      </c>
      <c r="F28" s="16">
        <v>0</v>
      </c>
      <c r="G28" s="16">
        <v>0</v>
      </c>
      <c r="H28" s="16">
        <v>0</v>
      </c>
      <c r="I28" s="52">
        <f t="shared" si="7"/>
        <v>0</v>
      </c>
      <c r="J28" s="16">
        <v>0</v>
      </c>
      <c r="K28" s="52">
        <f t="shared" si="6"/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53">
        <f t="shared" si="8"/>
        <v>0</v>
      </c>
      <c r="S28" s="54">
        <f t="shared" si="9"/>
        <v>0</v>
      </c>
      <c r="T28" s="32" t="str">
        <f t="shared" si="4"/>
        <v> </v>
      </c>
    </row>
    <row r="29" spans="1:20" s="11" customFormat="1" ht="12.75">
      <c r="A29" s="41" t="s">
        <v>5</v>
      </c>
      <c r="B29" s="16" t="s">
        <v>168</v>
      </c>
      <c r="C29" s="16" t="s">
        <v>150</v>
      </c>
      <c r="D29" s="16">
        <v>2</v>
      </c>
      <c r="E29" s="17" t="s">
        <v>265</v>
      </c>
      <c r="F29" s="16">
        <v>13</v>
      </c>
      <c r="G29" s="16">
        <v>2</v>
      </c>
      <c r="H29" s="16">
        <v>0</v>
      </c>
      <c r="I29" s="52">
        <f t="shared" si="7"/>
        <v>11</v>
      </c>
      <c r="J29" s="16">
        <v>0</v>
      </c>
      <c r="K29" s="52">
        <f t="shared" si="6"/>
        <v>11</v>
      </c>
      <c r="L29" s="16">
        <v>4</v>
      </c>
      <c r="M29" s="16">
        <v>0</v>
      </c>
      <c r="N29" s="16">
        <v>4</v>
      </c>
      <c r="O29" s="16">
        <v>2</v>
      </c>
      <c r="P29" s="16">
        <v>1</v>
      </c>
      <c r="Q29" s="16">
        <v>4</v>
      </c>
      <c r="R29" s="53">
        <f t="shared" si="8"/>
        <v>0.6363636363636364</v>
      </c>
      <c r="S29" s="54">
        <f t="shared" si="9"/>
        <v>0.36363636363636365</v>
      </c>
      <c r="T29" s="32" t="str">
        <f t="shared" si="4"/>
        <v> </v>
      </c>
    </row>
    <row r="30" spans="1:20" s="11" customFormat="1" ht="12.75">
      <c r="A30" s="41" t="s">
        <v>6</v>
      </c>
      <c r="B30" s="16" t="s">
        <v>168</v>
      </c>
      <c r="C30" s="16" t="s">
        <v>150</v>
      </c>
      <c r="D30" s="16">
        <v>2</v>
      </c>
      <c r="E30" s="17" t="s">
        <v>265</v>
      </c>
      <c r="F30" s="16">
        <v>0</v>
      </c>
      <c r="G30" s="16">
        <v>0</v>
      </c>
      <c r="H30" s="16">
        <v>0</v>
      </c>
      <c r="I30" s="52">
        <f t="shared" si="7"/>
        <v>0</v>
      </c>
      <c r="J30" s="16">
        <v>0</v>
      </c>
      <c r="K30" s="52">
        <f t="shared" si="6"/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53">
        <f t="shared" si="8"/>
        <v>0</v>
      </c>
      <c r="S30" s="54">
        <f t="shared" si="9"/>
        <v>0</v>
      </c>
      <c r="T30" s="32" t="str">
        <f t="shared" si="4"/>
        <v> </v>
      </c>
    </row>
    <row r="31" spans="1:20" s="11" customFormat="1" ht="12.75">
      <c r="A31" s="41" t="s">
        <v>43</v>
      </c>
      <c r="B31" s="16" t="s">
        <v>168</v>
      </c>
      <c r="C31" s="16" t="s">
        <v>150</v>
      </c>
      <c r="D31" s="16">
        <v>2</v>
      </c>
      <c r="E31" s="17" t="s">
        <v>265</v>
      </c>
      <c r="F31" s="16">
        <v>0</v>
      </c>
      <c r="G31" s="16">
        <v>0</v>
      </c>
      <c r="H31" s="16">
        <v>0</v>
      </c>
      <c r="I31" s="52">
        <f t="shared" si="7"/>
        <v>0</v>
      </c>
      <c r="J31" s="16">
        <v>0</v>
      </c>
      <c r="K31" s="52">
        <f t="shared" si="6"/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53">
        <f t="shared" si="8"/>
        <v>0</v>
      </c>
      <c r="S31" s="54">
        <f t="shared" si="9"/>
        <v>0</v>
      </c>
      <c r="T31" s="32" t="str">
        <f t="shared" si="4"/>
        <v> </v>
      </c>
    </row>
    <row r="32" spans="1:20" s="11" customFormat="1" ht="12.75">
      <c r="A32" s="41" t="s">
        <v>5</v>
      </c>
      <c r="B32" s="16" t="s">
        <v>168</v>
      </c>
      <c r="C32" s="16" t="s">
        <v>150</v>
      </c>
      <c r="D32" s="16">
        <v>3</v>
      </c>
      <c r="E32" s="17" t="s">
        <v>337</v>
      </c>
      <c r="F32" s="16">
        <v>13</v>
      </c>
      <c r="G32" s="16">
        <v>0</v>
      </c>
      <c r="H32" s="16">
        <v>1</v>
      </c>
      <c r="I32" s="52">
        <f t="shared" si="7"/>
        <v>12</v>
      </c>
      <c r="J32" s="16">
        <v>0</v>
      </c>
      <c r="K32" s="52">
        <f t="shared" si="6"/>
        <v>12</v>
      </c>
      <c r="L32" s="16">
        <v>4</v>
      </c>
      <c r="M32" s="16">
        <v>1</v>
      </c>
      <c r="N32" s="16">
        <v>3</v>
      </c>
      <c r="O32" s="16">
        <v>2</v>
      </c>
      <c r="P32" s="16">
        <v>1</v>
      </c>
      <c r="Q32" s="16">
        <v>5</v>
      </c>
      <c r="R32" s="53">
        <f t="shared" si="8"/>
        <v>0.5833333333333334</v>
      </c>
      <c r="S32" s="54">
        <f t="shared" si="9"/>
        <v>0.3333333333333333</v>
      </c>
      <c r="T32" s="32" t="str">
        <f t="shared" si="4"/>
        <v> </v>
      </c>
    </row>
    <row r="33" spans="1:20" s="11" customFormat="1" ht="12.75">
      <c r="A33" s="41" t="s">
        <v>6</v>
      </c>
      <c r="B33" s="16" t="s">
        <v>168</v>
      </c>
      <c r="C33" s="16" t="s">
        <v>150</v>
      </c>
      <c r="D33" s="16">
        <v>3</v>
      </c>
      <c r="E33" s="17" t="s">
        <v>337</v>
      </c>
      <c r="F33" s="16">
        <v>0</v>
      </c>
      <c r="G33" s="16">
        <v>0</v>
      </c>
      <c r="H33" s="16">
        <v>0</v>
      </c>
      <c r="I33" s="52">
        <f t="shared" si="7"/>
        <v>0</v>
      </c>
      <c r="J33" s="16">
        <v>0</v>
      </c>
      <c r="K33" s="52">
        <f t="shared" si="6"/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53">
        <f t="shared" si="8"/>
        <v>0</v>
      </c>
      <c r="S33" s="54">
        <f t="shared" si="9"/>
        <v>0</v>
      </c>
      <c r="T33" s="32" t="str">
        <f t="shared" si="4"/>
        <v> </v>
      </c>
    </row>
    <row r="34" spans="1:20" s="11" customFormat="1" ht="12.75">
      <c r="A34" s="41" t="s">
        <v>43</v>
      </c>
      <c r="B34" s="16" t="s">
        <v>168</v>
      </c>
      <c r="C34" s="16" t="s">
        <v>150</v>
      </c>
      <c r="D34" s="16">
        <v>3</v>
      </c>
      <c r="E34" s="17" t="s">
        <v>337</v>
      </c>
      <c r="F34" s="16">
        <v>0</v>
      </c>
      <c r="G34" s="16">
        <v>0</v>
      </c>
      <c r="H34" s="16">
        <v>0</v>
      </c>
      <c r="I34" s="52">
        <f t="shared" si="7"/>
        <v>0</v>
      </c>
      <c r="J34" s="16">
        <v>0</v>
      </c>
      <c r="K34" s="52">
        <f t="shared" si="6"/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53">
        <f t="shared" si="8"/>
        <v>0</v>
      </c>
      <c r="S34" s="54">
        <f t="shared" si="9"/>
        <v>0</v>
      </c>
      <c r="T34" s="32" t="str">
        <f t="shared" si="4"/>
        <v> </v>
      </c>
    </row>
    <row r="35" spans="1:20" s="11" customFormat="1" ht="12.75">
      <c r="A35" s="41" t="s">
        <v>5</v>
      </c>
      <c r="B35" s="16" t="s">
        <v>168</v>
      </c>
      <c r="C35" s="16" t="s">
        <v>150</v>
      </c>
      <c r="D35" s="16">
        <v>3</v>
      </c>
      <c r="E35" s="17" t="s">
        <v>336</v>
      </c>
      <c r="F35" s="16">
        <v>9</v>
      </c>
      <c r="G35" s="16">
        <v>0</v>
      </c>
      <c r="H35" s="16">
        <v>0</v>
      </c>
      <c r="I35" s="52">
        <f t="shared" si="7"/>
        <v>9</v>
      </c>
      <c r="J35" s="16">
        <v>0</v>
      </c>
      <c r="K35" s="52">
        <f t="shared" si="6"/>
        <v>9</v>
      </c>
      <c r="L35" s="116">
        <v>2</v>
      </c>
      <c r="M35" s="16">
        <v>1</v>
      </c>
      <c r="N35" s="16">
        <v>5</v>
      </c>
      <c r="O35" s="16">
        <v>0</v>
      </c>
      <c r="P35" s="16">
        <v>0</v>
      </c>
      <c r="Q35" s="16">
        <v>3</v>
      </c>
      <c r="R35" s="53">
        <f t="shared" si="8"/>
        <v>0.6666666666666666</v>
      </c>
      <c r="S35" s="54">
        <f t="shared" si="9"/>
        <v>0.6666666666666666</v>
      </c>
      <c r="T35" s="32" t="str">
        <f t="shared" si="4"/>
        <v> </v>
      </c>
    </row>
    <row r="36" spans="1:20" s="11" customFormat="1" ht="12.75">
      <c r="A36" s="41" t="s">
        <v>6</v>
      </c>
      <c r="B36" s="16" t="s">
        <v>168</v>
      </c>
      <c r="C36" s="16" t="s">
        <v>150</v>
      </c>
      <c r="D36" s="16">
        <v>3</v>
      </c>
      <c r="E36" s="17" t="s">
        <v>336</v>
      </c>
      <c r="F36" s="16">
        <v>0</v>
      </c>
      <c r="G36" s="16">
        <v>0</v>
      </c>
      <c r="H36" s="16">
        <v>0</v>
      </c>
      <c r="I36" s="52">
        <f t="shared" si="7"/>
        <v>0</v>
      </c>
      <c r="J36" s="16">
        <v>0</v>
      </c>
      <c r="K36" s="52">
        <f t="shared" si="6"/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53">
        <f t="shared" si="8"/>
        <v>0</v>
      </c>
      <c r="S36" s="54">
        <f t="shared" si="9"/>
        <v>0</v>
      </c>
      <c r="T36" s="32" t="str">
        <f t="shared" si="4"/>
        <v> </v>
      </c>
    </row>
    <row r="37" spans="1:20" s="11" customFormat="1" ht="12.75">
      <c r="A37" s="41" t="s">
        <v>43</v>
      </c>
      <c r="B37" s="16" t="s">
        <v>168</v>
      </c>
      <c r="C37" s="16" t="s">
        <v>150</v>
      </c>
      <c r="D37" s="16">
        <v>3</v>
      </c>
      <c r="E37" s="17" t="s">
        <v>336</v>
      </c>
      <c r="F37" s="16">
        <v>0</v>
      </c>
      <c r="G37" s="16">
        <v>0</v>
      </c>
      <c r="H37" s="16">
        <v>0</v>
      </c>
      <c r="I37" s="52">
        <f t="shared" si="7"/>
        <v>0</v>
      </c>
      <c r="J37" s="16">
        <v>0</v>
      </c>
      <c r="K37" s="52">
        <f t="shared" si="6"/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53">
        <f t="shared" si="8"/>
        <v>0</v>
      </c>
      <c r="S37" s="54">
        <f t="shared" si="9"/>
        <v>0</v>
      </c>
      <c r="T37" s="32" t="str">
        <f t="shared" si="4"/>
        <v> </v>
      </c>
    </row>
    <row r="38" spans="1:20" s="11" customFormat="1" ht="12.75">
      <c r="A38" s="41" t="s">
        <v>5</v>
      </c>
      <c r="B38" s="16" t="s">
        <v>168</v>
      </c>
      <c r="C38" s="16" t="s">
        <v>150</v>
      </c>
      <c r="D38" s="16">
        <v>3</v>
      </c>
      <c r="E38" s="17" t="s">
        <v>335</v>
      </c>
      <c r="F38" s="16">
        <v>6</v>
      </c>
      <c r="G38" s="16">
        <v>0</v>
      </c>
      <c r="H38" s="16">
        <v>0</v>
      </c>
      <c r="I38" s="52">
        <f t="shared" si="7"/>
        <v>6</v>
      </c>
      <c r="J38" s="16">
        <v>0</v>
      </c>
      <c r="K38" s="52">
        <f t="shared" si="6"/>
        <v>6</v>
      </c>
      <c r="L38" s="116">
        <v>2</v>
      </c>
      <c r="M38" s="16">
        <v>1</v>
      </c>
      <c r="N38" s="16">
        <v>3</v>
      </c>
      <c r="O38" s="16">
        <v>0</v>
      </c>
      <c r="P38" s="16">
        <v>0</v>
      </c>
      <c r="Q38" s="16">
        <v>2</v>
      </c>
      <c r="R38" s="53">
        <f t="shared" si="8"/>
        <v>0.6666666666666666</v>
      </c>
      <c r="S38" s="54">
        <f t="shared" si="9"/>
        <v>0.6666666666666666</v>
      </c>
      <c r="T38" s="32" t="str">
        <f t="shared" si="4"/>
        <v> </v>
      </c>
    </row>
    <row r="39" spans="1:20" s="11" customFormat="1" ht="12.75">
      <c r="A39" s="41" t="s">
        <v>6</v>
      </c>
      <c r="B39" s="16" t="s">
        <v>168</v>
      </c>
      <c r="C39" s="16" t="s">
        <v>150</v>
      </c>
      <c r="D39" s="16">
        <v>3</v>
      </c>
      <c r="E39" s="17" t="s">
        <v>335</v>
      </c>
      <c r="F39" s="16">
        <v>0</v>
      </c>
      <c r="G39" s="16">
        <v>0</v>
      </c>
      <c r="H39" s="16">
        <v>0</v>
      </c>
      <c r="I39" s="52">
        <f t="shared" si="7"/>
        <v>0</v>
      </c>
      <c r="J39" s="16">
        <v>0</v>
      </c>
      <c r="K39" s="52">
        <f t="shared" si="6"/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53">
        <f t="shared" si="8"/>
        <v>0</v>
      </c>
      <c r="S39" s="54">
        <f t="shared" si="9"/>
        <v>0</v>
      </c>
      <c r="T39" s="32" t="str">
        <f t="shared" si="4"/>
        <v> </v>
      </c>
    </row>
    <row r="40" spans="1:20" s="11" customFormat="1" ht="12.75">
      <c r="A40" s="41" t="s">
        <v>43</v>
      </c>
      <c r="B40" s="16" t="s">
        <v>168</v>
      </c>
      <c r="C40" s="16" t="s">
        <v>150</v>
      </c>
      <c r="D40" s="16">
        <v>3</v>
      </c>
      <c r="E40" s="17" t="s">
        <v>335</v>
      </c>
      <c r="F40" s="16">
        <v>0</v>
      </c>
      <c r="G40" s="16">
        <v>0</v>
      </c>
      <c r="H40" s="16">
        <v>0</v>
      </c>
      <c r="I40" s="52">
        <f t="shared" si="7"/>
        <v>0</v>
      </c>
      <c r="J40" s="16">
        <v>0</v>
      </c>
      <c r="K40" s="52">
        <f t="shared" si="6"/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53">
        <f t="shared" si="8"/>
        <v>0</v>
      </c>
      <c r="S40" s="54">
        <f t="shared" si="9"/>
        <v>0</v>
      </c>
      <c r="T40" s="32" t="str">
        <f t="shared" si="4"/>
        <v> </v>
      </c>
    </row>
    <row r="41" spans="1:20" s="11" customFormat="1" ht="12.75">
      <c r="A41" s="41" t="s">
        <v>5</v>
      </c>
      <c r="B41" s="16" t="s">
        <v>168</v>
      </c>
      <c r="C41" s="16" t="s">
        <v>150</v>
      </c>
      <c r="D41" s="16">
        <v>4</v>
      </c>
      <c r="E41" s="101" t="s">
        <v>196</v>
      </c>
      <c r="F41" s="16">
        <v>17</v>
      </c>
      <c r="G41" s="16">
        <v>0</v>
      </c>
      <c r="H41" s="16">
        <v>0</v>
      </c>
      <c r="I41" s="52">
        <f aca="true" t="shared" si="10" ref="I41:I46">F41-G41-H41</f>
        <v>17</v>
      </c>
      <c r="J41" s="16">
        <v>0</v>
      </c>
      <c r="K41" s="52">
        <f aca="true" t="shared" si="11" ref="K41:K46">I41-J41</f>
        <v>17</v>
      </c>
      <c r="L41" s="16">
        <v>3</v>
      </c>
      <c r="M41" s="16">
        <v>0</v>
      </c>
      <c r="N41" s="16">
        <v>12</v>
      </c>
      <c r="O41" s="16">
        <v>0</v>
      </c>
      <c r="P41" s="16">
        <v>1</v>
      </c>
      <c r="Q41" s="16">
        <v>4</v>
      </c>
      <c r="R41" s="53">
        <f aca="true" t="shared" si="12" ref="R41:R46">IF(AND(SUM(M41:P41)=0,K41=0),0,SUM(M41:P41)/K41)</f>
        <v>0.7647058823529411</v>
      </c>
      <c r="S41" s="54">
        <f aca="true" t="shared" si="13" ref="S41:S46">IF(AND(SUM(M41:N41)=0,K41=0),0,SUM(M41:N41)/K41)</f>
        <v>0.7058823529411765</v>
      </c>
      <c r="T41" s="32" t="str">
        <f t="shared" si="4"/>
        <v> </v>
      </c>
    </row>
    <row r="42" spans="1:20" s="11" customFormat="1" ht="12.75">
      <c r="A42" s="41" t="s">
        <v>6</v>
      </c>
      <c r="B42" s="16" t="s">
        <v>168</v>
      </c>
      <c r="C42" s="16" t="s">
        <v>150</v>
      </c>
      <c r="D42" s="16">
        <v>4</v>
      </c>
      <c r="E42" s="101" t="s">
        <v>196</v>
      </c>
      <c r="F42" s="16">
        <v>0</v>
      </c>
      <c r="G42" s="16">
        <v>0</v>
      </c>
      <c r="H42" s="16">
        <v>0</v>
      </c>
      <c r="I42" s="52">
        <f t="shared" si="10"/>
        <v>0</v>
      </c>
      <c r="J42" s="16">
        <v>0</v>
      </c>
      <c r="K42" s="52">
        <f t="shared" si="11"/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53">
        <f t="shared" si="12"/>
        <v>0</v>
      </c>
      <c r="S42" s="54">
        <f t="shared" si="13"/>
        <v>0</v>
      </c>
      <c r="T42" s="32" t="str">
        <f t="shared" si="4"/>
        <v> </v>
      </c>
    </row>
    <row r="43" spans="1:20" s="11" customFormat="1" ht="12.75">
      <c r="A43" s="41" t="s">
        <v>43</v>
      </c>
      <c r="B43" s="16" t="s">
        <v>168</v>
      </c>
      <c r="C43" s="16" t="s">
        <v>150</v>
      </c>
      <c r="D43" s="16">
        <v>4</v>
      </c>
      <c r="E43" s="101" t="s">
        <v>196</v>
      </c>
      <c r="F43" s="16">
        <v>0</v>
      </c>
      <c r="G43" s="16">
        <v>0</v>
      </c>
      <c r="H43" s="16">
        <v>0</v>
      </c>
      <c r="I43" s="52">
        <f t="shared" si="10"/>
        <v>0</v>
      </c>
      <c r="J43" s="16">
        <v>0</v>
      </c>
      <c r="K43" s="52">
        <f t="shared" si="11"/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53">
        <f t="shared" si="12"/>
        <v>0</v>
      </c>
      <c r="S43" s="54">
        <f t="shared" si="13"/>
        <v>0</v>
      </c>
      <c r="T43" s="32" t="str">
        <f t="shared" si="4"/>
        <v> </v>
      </c>
    </row>
    <row r="44" spans="1:20" s="11" customFormat="1" ht="12.75">
      <c r="A44" s="41" t="s">
        <v>5</v>
      </c>
      <c r="B44" s="16" t="s">
        <v>168</v>
      </c>
      <c r="C44" s="16" t="s">
        <v>150</v>
      </c>
      <c r="D44" s="16">
        <v>4</v>
      </c>
      <c r="E44" s="17" t="s">
        <v>197</v>
      </c>
      <c r="F44" s="16">
        <v>13</v>
      </c>
      <c r="G44" s="16">
        <v>0</v>
      </c>
      <c r="H44" s="16">
        <v>0</v>
      </c>
      <c r="I44" s="52">
        <f t="shared" si="10"/>
        <v>13</v>
      </c>
      <c r="J44" s="16">
        <v>0</v>
      </c>
      <c r="K44" s="52">
        <f t="shared" si="11"/>
        <v>13</v>
      </c>
      <c r="L44" s="16">
        <v>0</v>
      </c>
      <c r="M44" s="16">
        <v>0</v>
      </c>
      <c r="N44" s="16">
        <v>10</v>
      </c>
      <c r="O44" s="16">
        <v>0</v>
      </c>
      <c r="P44" s="16">
        <v>3</v>
      </c>
      <c r="Q44" s="16">
        <v>0</v>
      </c>
      <c r="R44" s="53">
        <f t="shared" si="12"/>
        <v>1</v>
      </c>
      <c r="S44" s="54">
        <f t="shared" si="13"/>
        <v>0.7692307692307693</v>
      </c>
      <c r="T44" s="32" t="str">
        <f t="shared" si="4"/>
        <v> </v>
      </c>
    </row>
    <row r="45" spans="1:20" s="11" customFormat="1" ht="12.75">
      <c r="A45" s="41" t="s">
        <v>6</v>
      </c>
      <c r="B45" s="16" t="s">
        <v>168</v>
      </c>
      <c r="C45" s="16" t="s">
        <v>150</v>
      </c>
      <c r="D45" s="16">
        <v>4</v>
      </c>
      <c r="E45" s="17" t="s">
        <v>197</v>
      </c>
      <c r="F45" s="16">
        <v>0</v>
      </c>
      <c r="G45" s="16">
        <v>0</v>
      </c>
      <c r="H45" s="16">
        <v>0</v>
      </c>
      <c r="I45" s="52">
        <f t="shared" si="10"/>
        <v>0</v>
      </c>
      <c r="J45" s="16">
        <v>0</v>
      </c>
      <c r="K45" s="52">
        <f t="shared" si="11"/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53">
        <f t="shared" si="12"/>
        <v>0</v>
      </c>
      <c r="S45" s="54">
        <f t="shared" si="13"/>
        <v>0</v>
      </c>
      <c r="T45" s="32" t="str">
        <f t="shared" si="4"/>
        <v> </v>
      </c>
    </row>
    <row r="46" spans="1:20" s="11" customFormat="1" ht="12.75">
      <c r="A46" s="41" t="s">
        <v>43</v>
      </c>
      <c r="B46" s="16" t="s">
        <v>168</v>
      </c>
      <c r="C46" s="16" t="s">
        <v>150</v>
      </c>
      <c r="D46" s="16">
        <v>4</v>
      </c>
      <c r="E46" s="17" t="s">
        <v>197</v>
      </c>
      <c r="F46" s="16">
        <v>0</v>
      </c>
      <c r="G46" s="16">
        <v>0</v>
      </c>
      <c r="H46" s="16">
        <v>0</v>
      </c>
      <c r="I46" s="52">
        <f t="shared" si="10"/>
        <v>0</v>
      </c>
      <c r="J46" s="16">
        <v>0</v>
      </c>
      <c r="K46" s="52">
        <f t="shared" si="11"/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53">
        <f t="shared" si="12"/>
        <v>0</v>
      </c>
      <c r="S46" s="54">
        <f t="shared" si="13"/>
        <v>0</v>
      </c>
      <c r="T46" s="32" t="str">
        <f t="shared" si="4"/>
        <v> </v>
      </c>
    </row>
    <row r="47" spans="1:20" s="11" customFormat="1" ht="12.75">
      <c r="A47" s="41" t="s">
        <v>5</v>
      </c>
      <c r="B47" s="16" t="s">
        <v>168</v>
      </c>
      <c r="C47" s="16" t="s">
        <v>150</v>
      </c>
      <c r="D47" s="16">
        <v>4</v>
      </c>
      <c r="E47" s="101" t="s">
        <v>198</v>
      </c>
      <c r="F47" s="16">
        <v>7</v>
      </c>
      <c r="G47" s="16">
        <v>0</v>
      </c>
      <c r="H47" s="16">
        <v>0</v>
      </c>
      <c r="I47" s="52">
        <f aca="true" t="shared" si="14" ref="I47:I52">F47-G47-H47</f>
        <v>7</v>
      </c>
      <c r="J47" s="16">
        <v>0</v>
      </c>
      <c r="K47" s="52">
        <f aca="true" t="shared" si="15" ref="K47:K52">I47-J47</f>
        <v>7</v>
      </c>
      <c r="L47" s="16">
        <v>0</v>
      </c>
      <c r="M47" s="16">
        <v>0</v>
      </c>
      <c r="N47" s="16">
        <v>6</v>
      </c>
      <c r="O47" s="16">
        <v>0</v>
      </c>
      <c r="P47" s="16">
        <v>0</v>
      </c>
      <c r="Q47" s="16">
        <v>1</v>
      </c>
      <c r="R47" s="53">
        <f t="shared" si="2"/>
        <v>0.8571428571428571</v>
      </c>
      <c r="S47" s="54">
        <f t="shared" si="3"/>
        <v>0.8571428571428571</v>
      </c>
      <c r="T47" s="32" t="str">
        <f t="shared" si="4"/>
        <v> </v>
      </c>
    </row>
    <row r="48" spans="1:20" s="11" customFormat="1" ht="12.75">
      <c r="A48" s="41" t="s">
        <v>6</v>
      </c>
      <c r="B48" s="16" t="s">
        <v>168</v>
      </c>
      <c r="C48" s="16" t="s">
        <v>150</v>
      </c>
      <c r="D48" s="16">
        <v>4</v>
      </c>
      <c r="E48" s="101" t="s">
        <v>198</v>
      </c>
      <c r="F48" s="16">
        <v>0</v>
      </c>
      <c r="G48" s="16">
        <v>0</v>
      </c>
      <c r="H48" s="16">
        <v>0</v>
      </c>
      <c r="I48" s="52">
        <f t="shared" si="14"/>
        <v>0</v>
      </c>
      <c r="J48" s="16">
        <v>0</v>
      </c>
      <c r="K48" s="52">
        <f t="shared" si="15"/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53">
        <f t="shared" si="2"/>
        <v>0</v>
      </c>
      <c r="S48" s="54">
        <f t="shared" si="3"/>
        <v>0</v>
      </c>
      <c r="T48" s="32" t="str">
        <f t="shared" si="4"/>
        <v> </v>
      </c>
    </row>
    <row r="49" spans="1:20" s="11" customFormat="1" ht="12.75">
      <c r="A49" s="41" t="s">
        <v>43</v>
      </c>
      <c r="B49" s="16" t="s">
        <v>168</v>
      </c>
      <c r="C49" s="16" t="s">
        <v>150</v>
      </c>
      <c r="D49" s="16">
        <v>4</v>
      </c>
      <c r="E49" s="101" t="s">
        <v>198</v>
      </c>
      <c r="F49" s="16">
        <v>0</v>
      </c>
      <c r="G49" s="16">
        <v>0</v>
      </c>
      <c r="H49" s="16">
        <v>0</v>
      </c>
      <c r="I49" s="52">
        <f t="shared" si="14"/>
        <v>0</v>
      </c>
      <c r="J49" s="16">
        <v>0</v>
      </c>
      <c r="K49" s="52">
        <f t="shared" si="15"/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53">
        <f t="shared" si="2"/>
        <v>0</v>
      </c>
      <c r="S49" s="54">
        <f t="shared" si="3"/>
        <v>0</v>
      </c>
      <c r="T49" s="32" t="str">
        <f t="shared" si="4"/>
        <v> </v>
      </c>
    </row>
    <row r="50" spans="1:20" s="11" customFormat="1" ht="12.75">
      <c r="A50" s="41" t="s">
        <v>5</v>
      </c>
      <c r="B50" s="16" t="s">
        <v>168</v>
      </c>
      <c r="C50" s="16" t="s">
        <v>150</v>
      </c>
      <c r="D50" s="16">
        <v>4</v>
      </c>
      <c r="E50" s="17" t="s">
        <v>199</v>
      </c>
      <c r="F50" s="16">
        <v>12</v>
      </c>
      <c r="G50" s="16">
        <v>0</v>
      </c>
      <c r="H50" s="16">
        <v>0</v>
      </c>
      <c r="I50" s="52">
        <f t="shared" si="14"/>
        <v>12</v>
      </c>
      <c r="J50" s="16">
        <v>0</v>
      </c>
      <c r="K50" s="52">
        <f t="shared" si="15"/>
        <v>12</v>
      </c>
      <c r="L50" s="116">
        <v>1</v>
      </c>
      <c r="M50" s="16">
        <v>1</v>
      </c>
      <c r="N50" s="16">
        <v>8</v>
      </c>
      <c r="O50" s="16">
        <v>1</v>
      </c>
      <c r="P50" s="16">
        <v>1</v>
      </c>
      <c r="Q50" s="16">
        <v>1</v>
      </c>
      <c r="R50" s="53">
        <f t="shared" si="2"/>
        <v>0.9166666666666666</v>
      </c>
      <c r="S50" s="54">
        <f t="shared" si="3"/>
        <v>0.75</v>
      </c>
      <c r="T50" s="32" t="str">
        <f t="shared" si="4"/>
        <v> </v>
      </c>
    </row>
    <row r="51" spans="1:20" s="11" customFormat="1" ht="12.75">
      <c r="A51" s="41" t="s">
        <v>6</v>
      </c>
      <c r="B51" s="16" t="s">
        <v>168</v>
      </c>
      <c r="C51" s="16" t="s">
        <v>150</v>
      </c>
      <c r="D51" s="16">
        <v>4</v>
      </c>
      <c r="E51" s="17" t="s">
        <v>199</v>
      </c>
      <c r="F51" s="16">
        <v>0</v>
      </c>
      <c r="G51" s="16">
        <v>0</v>
      </c>
      <c r="H51" s="16">
        <v>0</v>
      </c>
      <c r="I51" s="52">
        <f t="shared" si="14"/>
        <v>0</v>
      </c>
      <c r="J51" s="16">
        <v>0</v>
      </c>
      <c r="K51" s="52">
        <f t="shared" si="15"/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53">
        <f t="shared" si="2"/>
        <v>0</v>
      </c>
      <c r="S51" s="54">
        <f t="shared" si="3"/>
        <v>0</v>
      </c>
      <c r="T51" s="32" t="str">
        <f t="shared" si="4"/>
        <v> </v>
      </c>
    </row>
    <row r="52" spans="1:20" s="11" customFormat="1" ht="12.75">
      <c r="A52" s="41" t="s">
        <v>43</v>
      </c>
      <c r="B52" s="16" t="s">
        <v>168</v>
      </c>
      <c r="C52" s="16" t="s">
        <v>150</v>
      </c>
      <c r="D52" s="16">
        <v>4</v>
      </c>
      <c r="E52" s="17" t="s">
        <v>199</v>
      </c>
      <c r="F52" s="16">
        <v>0</v>
      </c>
      <c r="G52" s="16">
        <v>0</v>
      </c>
      <c r="H52" s="16">
        <v>0</v>
      </c>
      <c r="I52" s="52">
        <f t="shared" si="14"/>
        <v>0</v>
      </c>
      <c r="J52" s="16">
        <v>0</v>
      </c>
      <c r="K52" s="52">
        <f t="shared" si="15"/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53">
        <f t="shared" si="2"/>
        <v>0</v>
      </c>
      <c r="S52" s="54">
        <f t="shared" si="3"/>
        <v>0</v>
      </c>
      <c r="T52" s="32" t="str">
        <f t="shared" si="4"/>
        <v> </v>
      </c>
    </row>
    <row r="53" spans="1:20" s="11" customFormat="1" ht="12.75">
      <c r="A53" s="41" t="s">
        <v>5</v>
      </c>
      <c r="B53" s="16" t="s">
        <v>168</v>
      </c>
      <c r="C53" s="16" t="s">
        <v>150</v>
      </c>
      <c r="D53" s="16">
        <v>5</v>
      </c>
      <c r="E53" s="17" t="s">
        <v>178</v>
      </c>
      <c r="F53" s="16">
        <v>14</v>
      </c>
      <c r="G53" s="16">
        <v>0</v>
      </c>
      <c r="H53" s="16">
        <v>0</v>
      </c>
      <c r="I53" s="52">
        <f aca="true" t="shared" si="16" ref="I53:I61">F53-G53-H53</f>
        <v>14</v>
      </c>
      <c r="J53" s="16">
        <v>0</v>
      </c>
      <c r="K53" s="52">
        <f aca="true" t="shared" si="17" ref="K53:K61">I53-J53</f>
        <v>14</v>
      </c>
      <c r="L53" s="116">
        <v>0</v>
      </c>
      <c r="M53" s="16">
        <v>5</v>
      </c>
      <c r="N53" s="16">
        <v>8</v>
      </c>
      <c r="O53" s="16">
        <v>1</v>
      </c>
      <c r="P53" s="16">
        <v>0</v>
      </c>
      <c r="Q53" s="16">
        <v>0</v>
      </c>
      <c r="R53" s="53">
        <f t="shared" si="2"/>
        <v>1</v>
      </c>
      <c r="S53" s="54">
        <f t="shared" si="3"/>
        <v>0.9285714285714286</v>
      </c>
      <c r="T53" s="32" t="str">
        <f t="shared" si="4"/>
        <v> </v>
      </c>
    </row>
    <row r="54" spans="1:20" s="11" customFormat="1" ht="12.75">
      <c r="A54" s="41" t="s">
        <v>6</v>
      </c>
      <c r="B54" s="16" t="s">
        <v>168</v>
      </c>
      <c r="C54" s="16" t="s">
        <v>150</v>
      </c>
      <c r="D54" s="16">
        <v>5</v>
      </c>
      <c r="E54" s="17" t="s">
        <v>178</v>
      </c>
      <c r="F54" s="16">
        <v>0</v>
      </c>
      <c r="G54" s="16">
        <v>0</v>
      </c>
      <c r="H54" s="16">
        <v>0</v>
      </c>
      <c r="I54" s="52">
        <f t="shared" si="16"/>
        <v>0</v>
      </c>
      <c r="J54" s="16">
        <v>0</v>
      </c>
      <c r="K54" s="52">
        <f t="shared" si="17"/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53">
        <f t="shared" si="2"/>
        <v>0</v>
      </c>
      <c r="S54" s="54">
        <f t="shared" si="3"/>
        <v>0</v>
      </c>
      <c r="T54" s="32" t="str">
        <f t="shared" si="4"/>
        <v> </v>
      </c>
    </row>
    <row r="55" spans="1:20" s="11" customFormat="1" ht="12.75">
      <c r="A55" s="41" t="s">
        <v>43</v>
      </c>
      <c r="B55" s="16" t="s">
        <v>168</v>
      </c>
      <c r="C55" s="16" t="s">
        <v>150</v>
      </c>
      <c r="D55" s="16">
        <v>5</v>
      </c>
      <c r="E55" s="17" t="s">
        <v>178</v>
      </c>
      <c r="F55" s="16">
        <v>1</v>
      </c>
      <c r="G55" s="16">
        <v>0</v>
      </c>
      <c r="H55" s="16">
        <v>0</v>
      </c>
      <c r="I55" s="52">
        <f t="shared" si="16"/>
        <v>1</v>
      </c>
      <c r="J55" s="16">
        <v>0</v>
      </c>
      <c r="K55" s="52">
        <f t="shared" si="17"/>
        <v>1</v>
      </c>
      <c r="L55" s="116">
        <v>0</v>
      </c>
      <c r="M55" s="116">
        <v>0</v>
      </c>
      <c r="N55" s="116">
        <v>0</v>
      </c>
      <c r="O55" s="116">
        <v>0</v>
      </c>
      <c r="P55" s="116">
        <v>0</v>
      </c>
      <c r="Q55" s="16">
        <v>1</v>
      </c>
      <c r="R55" s="53">
        <f t="shared" si="2"/>
        <v>0</v>
      </c>
      <c r="S55" s="54">
        <f t="shared" si="3"/>
        <v>0</v>
      </c>
      <c r="T55" s="32" t="str">
        <f t="shared" si="4"/>
        <v> </v>
      </c>
    </row>
    <row r="56" spans="1:20" s="11" customFormat="1" ht="12.75">
      <c r="A56" s="41" t="s">
        <v>5</v>
      </c>
      <c r="B56" s="16" t="s">
        <v>168</v>
      </c>
      <c r="C56" s="16" t="s">
        <v>150</v>
      </c>
      <c r="D56" s="16">
        <v>5</v>
      </c>
      <c r="E56" s="101" t="s">
        <v>266</v>
      </c>
      <c r="F56" s="16">
        <v>12</v>
      </c>
      <c r="G56" s="16">
        <v>1</v>
      </c>
      <c r="H56" s="16">
        <v>0</v>
      </c>
      <c r="I56" s="52">
        <f t="shared" si="16"/>
        <v>11</v>
      </c>
      <c r="J56" s="16">
        <v>0</v>
      </c>
      <c r="K56" s="52">
        <f t="shared" si="17"/>
        <v>11</v>
      </c>
      <c r="L56" s="16">
        <v>0</v>
      </c>
      <c r="M56" s="16">
        <v>1</v>
      </c>
      <c r="N56" s="16">
        <v>6</v>
      </c>
      <c r="O56" s="16">
        <v>3</v>
      </c>
      <c r="P56" s="116">
        <v>0</v>
      </c>
      <c r="Q56" s="116">
        <v>1</v>
      </c>
      <c r="R56" s="53">
        <f t="shared" si="2"/>
        <v>0.9090909090909091</v>
      </c>
      <c r="S56" s="54">
        <f t="shared" si="3"/>
        <v>0.6363636363636364</v>
      </c>
      <c r="T56" s="32" t="str">
        <f t="shared" si="4"/>
        <v> </v>
      </c>
    </row>
    <row r="57" spans="1:20" s="11" customFormat="1" ht="12.75">
      <c r="A57" s="41" t="s">
        <v>6</v>
      </c>
      <c r="B57" s="16" t="s">
        <v>168</v>
      </c>
      <c r="C57" s="16" t="s">
        <v>150</v>
      </c>
      <c r="D57" s="16">
        <v>5</v>
      </c>
      <c r="E57" s="101" t="s">
        <v>266</v>
      </c>
      <c r="F57" s="16">
        <v>0</v>
      </c>
      <c r="G57" s="16">
        <v>0</v>
      </c>
      <c r="H57" s="16">
        <v>0</v>
      </c>
      <c r="I57" s="52">
        <f t="shared" si="16"/>
        <v>0</v>
      </c>
      <c r="J57" s="16">
        <v>0</v>
      </c>
      <c r="K57" s="52">
        <f t="shared" si="17"/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53">
        <f t="shared" si="2"/>
        <v>0</v>
      </c>
      <c r="S57" s="54">
        <f t="shared" si="3"/>
        <v>0</v>
      </c>
      <c r="T57" s="32" t="str">
        <f t="shared" si="4"/>
        <v> </v>
      </c>
    </row>
    <row r="58" spans="1:20" s="11" customFormat="1" ht="12.75">
      <c r="A58" s="41" t="s">
        <v>43</v>
      </c>
      <c r="B58" s="16" t="s">
        <v>168</v>
      </c>
      <c r="C58" s="16" t="s">
        <v>150</v>
      </c>
      <c r="D58" s="16">
        <v>5</v>
      </c>
      <c r="E58" s="101" t="s">
        <v>266</v>
      </c>
      <c r="F58" s="16">
        <v>0</v>
      </c>
      <c r="G58" s="16">
        <v>0</v>
      </c>
      <c r="H58" s="16">
        <v>0</v>
      </c>
      <c r="I58" s="52">
        <f t="shared" si="16"/>
        <v>0</v>
      </c>
      <c r="J58" s="16">
        <v>0</v>
      </c>
      <c r="K58" s="52">
        <f t="shared" si="17"/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53">
        <f t="shared" si="2"/>
        <v>0</v>
      </c>
      <c r="S58" s="54">
        <f t="shared" si="3"/>
        <v>0</v>
      </c>
      <c r="T58" s="32" t="str">
        <f t="shared" si="4"/>
        <v> </v>
      </c>
    </row>
    <row r="59" spans="1:20" s="11" customFormat="1" ht="12.75">
      <c r="A59" s="41" t="s">
        <v>5</v>
      </c>
      <c r="B59" s="16" t="s">
        <v>168</v>
      </c>
      <c r="C59" s="16" t="s">
        <v>150</v>
      </c>
      <c r="D59" s="16">
        <v>5</v>
      </c>
      <c r="E59" s="101" t="s">
        <v>267</v>
      </c>
      <c r="F59" s="16">
        <v>9</v>
      </c>
      <c r="G59" s="16">
        <v>0</v>
      </c>
      <c r="H59" s="16">
        <v>0</v>
      </c>
      <c r="I59" s="52">
        <f t="shared" si="16"/>
        <v>9</v>
      </c>
      <c r="J59" s="16">
        <v>0</v>
      </c>
      <c r="K59" s="52">
        <f t="shared" si="17"/>
        <v>9</v>
      </c>
      <c r="L59" s="16">
        <v>4</v>
      </c>
      <c r="M59" s="16">
        <v>2</v>
      </c>
      <c r="N59" s="16">
        <v>3</v>
      </c>
      <c r="O59" s="16">
        <v>0</v>
      </c>
      <c r="P59" s="116">
        <v>0</v>
      </c>
      <c r="Q59" s="116">
        <v>4</v>
      </c>
      <c r="R59" s="53">
        <f t="shared" si="2"/>
        <v>0.5555555555555556</v>
      </c>
      <c r="S59" s="54">
        <f t="shared" si="3"/>
        <v>0.5555555555555556</v>
      </c>
      <c r="T59" s="32" t="str">
        <f t="shared" si="4"/>
        <v> </v>
      </c>
    </row>
    <row r="60" spans="1:20" s="11" customFormat="1" ht="12.75">
      <c r="A60" s="41" t="s">
        <v>6</v>
      </c>
      <c r="B60" s="16" t="s">
        <v>168</v>
      </c>
      <c r="C60" s="16" t="s">
        <v>150</v>
      </c>
      <c r="D60" s="16">
        <v>5</v>
      </c>
      <c r="E60" s="101" t="s">
        <v>267</v>
      </c>
      <c r="F60" s="16">
        <v>0</v>
      </c>
      <c r="G60" s="16">
        <v>0</v>
      </c>
      <c r="H60" s="16">
        <v>0</v>
      </c>
      <c r="I60" s="52">
        <f t="shared" si="16"/>
        <v>0</v>
      </c>
      <c r="J60" s="16">
        <v>0</v>
      </c>
      <c r="K60" s="52">
        <f t="shared" si="17"/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53">
        <f t="shared" si="2"/>
        <v>0</v>
      </c>
      <c r="S60" s="54">
        <f t="shared" si="3"/>
        <v>0</v>
      </c>
      <c r="T60" s="32" t="str">
        <f t="shared" si="4"/>
        <v> </v>
      </c>
    </row>
    <row r="61" spans="1:20" s="11" customFormat="1" ht="12.75">
      <c r="A61" s="41" t="s">
        <v>43</v>
      </c>
      <c r="B61" s="16" t="s">
        <v>168</v>
      </c>
      <c r="C61" s="16" t="s">
        <v>150</v>
      </c>
      <c r="D61" s="16">
        <v>5</v>
      </c>
      <c r="E61" s="101" t="s">
        <v>267</v>
      </c>
      <c r="F61" s="16">
        <v>0</v>
      </c>
      <c r="G61" s="16">
        <v>0</v>
      </c>
      <c r="H61" s="16">
        <v>0</v>
      </c>
      <c r="I61" s="52">
        <f t="shared" si="16"/>
        <v>0</v>
      </c>
      <c r="J61" s="16">
        <v>0</v>
      </c>
      <c r="K61" s="52">
        <f t="shared" si="17"/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53">
        <f t="shared" si="2"/>
        <v>0</v>
      </c>
      <c r="S61" s="54">
        <f t="shared" si="3"/>
        <v>0</v>
      </c>
      <c r="T61" s="32" t="str">
        <f t="shared" si="4"/>
        <v> </v>
      </c>
    </row>
    <row r="62" spans="1:20" s="11" customFormat="1" ht="12.75">
      <c r="A62" s="41" t="s">
        <v>5</v>
      </c>
      <c r="B62" s="16" t="s">
        <v>168</v>
      </c>
      <c r="C62" s="16" t="s">
        <v>150</v>
      </c>
      <c r="D62" s="16">
        <v>5</v>
      </c>
      <c r="E62" s="17" t="s">
        <v>268</v>
      </c>
      <c r="F62" s="16">
        <v>8</v>
      </c>
      <c r="G62" s="16">
        <v>0</v>
      </c>
      <c r="H62" s="16">
        <v>0</v>
      </c>
      <c r="I62" s="52">
        <f aca="true" t="shared" si="18" ref="I62:I70">F62-G62-H62</f>
        <v>8</v>
      </c>
      <c r="J62" s="16">
        <v>0</v>
      </c>
      <c r="K62" s="52">
        <f aca="true" t="shared" si="19" ref="K62:K70">I62-J62</f>
        <v>8</v>
      </c>
      <c r="L62" s="16">
        <v>0</v>
      </c>
      <c r="M62" s="16">
        <v>6</v>
      </c>
      <c r="N62" s="16">
        <v>2</v>
      </c>
      <c r="O62" s="16">
        <v>0</v>
      </c>
      <c r="P62" s="16">
        <v>0</v>
      </c>
      <c r="Q62" s="16">
        <v>0</v>
      </c>
      <c r="R62" s="53">
        <f t="shared" si="2"/>
        <v>1</v>
      </c>
      <c r="S62" s="54">
        <f t="shared" si="3"/>
        <v>1</v>
      </c>
      <c r="T62" s="32" t="str">
        <f t="shared" si="4"/>
        <v> </v>
      </c>
    </row>
    <row r="63" spans="1:20" s="11" customFormat="1" ht="12.75">
      <c r="A63" s="41" t="s">
        <v>6</v>
      </c>
      <c r="B63" s="16" t="s">
        <v>168</v>
      </c>
      <c r="C63" s="16" t="s">
        <v>150</v>
      </c>
      <c r="D63" s="16">
        <v>5</v>
      </c>
      <c r="E63" s="17" t="s">
        <v>268</v>
      </c>
      <c r="F63" s="16">
        <v>0</v>
      </c>
      <c r="G63" s="16">
        <v>0</v>
      </c>
      <c r="H63" s="16">
        <v>0</v>
      </c>
      <c r="I63" s="52">
        <f t="shared" si="18"/>
        <v>0</v>
      </c>
      <c r="J63" s="16">
        <v>0</v>
      </c>
      <c r="K63" s="52">
        <f t="shared" si="19"/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53">
        <f t="shared" si="2"/>
        <v>0</v>
      </c>
      <c r="S63" s="54">
        <f t="shared" si="3"/>
        <v>0</v>
      </c>
      <c r="T63" s="32" t="str">
        <f t="shared" si="4"/>
        <v> </v>
      </c>
    </row>
    <row r="64" spans="1:20" s="11" customFormat="1" ht="12.75">
      <c r="A64" s="41" t="s">
        <v>43</v>
      </c>
      <c r="B64" s="16" t="s">
        <v>168</v>
      </c>
      <c r="C64" s="16" t="s">
        <v>150</v>
      </c>
      <c r="D64" s="16">
        <v>5</v>
      </c>
      <c r="E64" s="17" t="s">
        <v>268</v>
      </c>
      <c r="F64" s="16">
        <v>0</v>
      </c>
      <c r="G64" s="16">
        <v>0</v>
      </c>
      <c r="H64" s="16">
        <v>0</v>
      </c>
      <c r="I64" s="52">
        <f t="shared" si="18"/>
        <v>0</v>
      </c>
      <c r="J64" s="16">
        <v>0</v>
      </c>
      <c r="K64" s="52">
        <f t="shared" si="19"/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53">
        <f t="shared" si="2"/>
        <v>0</v>
      </c>
      <c r="S64" s="54">
        <f t="shared" si="3"/>
        <v>0</v>
      </c>
      <c r="T64" s="32" t="str">
        <f t="shared" si="4"/>
        <v> </v>
      </c>
    </row>
    <row r="65" spans="1:20" s="11" customFormat="1" ht="26.25">
      <c r="A65" s="177" t="s">
        <v>5</v>
      </c>
      <c r="B65" s="170" t="s">
        <v>747</v>
      </c>
      <c r="C65" s="141" t="s">
        <v>748</v>
      </c>
      <c r="D65" s="141">
        <v>2</v>
      </c>
      <c r="E65" s="170" t="s">
        <v>749</v>
      </c>
      <c r="F65" s="191">
        <v>12</v>
      </c>
      <c r="G65" s="191">
        <v>0</v>
      </c>
      <c r="H65" s="191">
        <v>0</v>
      </c>
      <c r="I65" s="52">
        <f t="shared" si="18"/>
        <v>12</v>
      </c>
      <c r="J65" s="191">
        <v>0</v>
      </c>
      <c r="K65" s="52">
        <f t="shared" si="19"/>
        <v>12</v>
      </c>
      <c r="L65" s="191">
        <v>5</v>
      </c>
      <c r="M65" s="191">
        <v>0</v>
      </c>
      <c r="N65" s="191">
        <v>5</v>
      </c>
      <c r="O65" s="191">
        <v>0</v>
      </c>
      <c r="P65" s="191">
        <v>1</v>
      </c>
      <c r="Q65" s="141">
        <v>6</v>
      </c>
      <c r="R65" s="53">
        <f t="shared" si="2"/>
        <v>0.5</v>
      </c>
      <c r="S65" s="54">
        <f t="shared" si="3"/>
        <v>0.4166666666666667</v>
      </c>
      <c r="T65" s="32" t="str">
        <f t="shared" si="4"/>
        <v> </v>
      </c>
    </row>
    <row r="66" spans="1:20" s="11" customFormat="1" ht="26.25">
      <c r="A66" s="177" t="s">
        <v>6</v>
      </c>
      <c r="B66" s="170" t="s">
        <v>747</v>
      </c>
      <c r="C66" s="141" t="s">
        <v>748</v>
      </c>
      <c r="D66" s="141">
        <v>2</v>
      </c>
      <c r="E66" s="170" t="s">
        <v>749</v>
      </c>
      <c r="F66" s="191">
        <v>0</v>
      </c>
      <c r="G66" s="191">
        <v>0</v>
      </c>
      <c r="H66" s="191">
        <v>0</v>
      </c>
      <c r="I66" s="52">
        <f t="shared" si="18"/>
        <v>0</v>
      </c>
      <c r="J66" s="191">
        <v>0</v>
      </c>
      <c r="K66" s="52">
        <f t="shared" si="19"/>
        <v>0</v>
      </c>
      <c r="L66" s="191">
        <v>0</v>
      </c>
      <c r="M66" s="191">
        <v>0</v>
      </c>
      <c r="N66" s="191">
        <v>0</v>
      </c>
      <c r="O66" s="191">
        <v>0</v>
      </c>
      <c r="P66" s="191">
        <v>0</v>
      </c>
      <c r="Q66" s="191">
        <v>0</v>
      </c>
      <c r="R66" s="53">
        <f t="shared" si="2"/>
        <v>0</v>
      </c>
      <c r="S66" s="54">
        <f t="shared" si="3"/>
        <v>0</v>
      </c>
      <c r="T66" s="32" t="str">
        <f t="shared" si="4"/>
        <v> </v>
      </c>
    </row>
    <row r="67" spans="1:20" s="11" customFormat="1" ht="26.25">
      <c r="A67" s="177" t="s">
        <v>43</v>
      </c>
      <c r="B67" s="170" t="s">
        <v>747</v>
      </c>
      <c r="C67" s="141" t="s">
        <v>748</v>
      </c>
      <c r="D67" s="141">
        <v>2</v>
      </c>
      <c r="E67" s="170" t="s">
        <v>749</v>
      </c>
      <c r="F67" s="191">
        <v>0</v>
      </c>
      <c r="G67" s="191">
        <v>0</v>
      </c>
      <c r="H67" s="191">
        <v>0</v>
      </c>
      <c r="I67" s="52">
        <f t="shared" si="18"/>
        <v>0</v>
      </c>
      <c r="J67" s="191">
        <v>0</v>
      </c>
      <c r="K67" s="52">
        <f t="shared" si="19"/>
        <v>0</v>
      </c>
      <c r="L67" s="191">
        <v>0</v>
      </c>
      <c r="M67" s="191">
        <v>0</v>
      </c>
      <c r="N67" s="191">
        <v>0</v>
      </c>
      <c r="O67" s="191">
        <v>0</v>
      </c>
      <c r="P67" s="191">
        <v>0</v>
      </c>
      <c r="Q67" s="191">
        <v>0</v>
      </c>
      <c r="R67" s="53">
        <f t="shared" si="2"/>
        <v>0</v>
      </c>
      <c r="S67" s="54">
        <f t="shared" si="3"/>
        <v>0</v>
      </c>
      <c r="T67" s="32" t="str">
        <f t="shared" si="4"/>
        <v> </v>
      </c>
    </row>
    <row r="68" spans="1:20" s="11" customFormat="1" ht="12.75">
      <c r="A68" s="177" t="s">
        <v>5</v>
      </c>
      <c r="B68" s="176" t="s">
        <v>750</v>
      </c>
      <c r="C68" s="141" t="s">
        <v>751</v>
      </c>
      <c r="D68" s="141">
        <v>1</v>
      </c>
      <c r="E68" s="170" t="s">
        <v>752</v>
      </c>
      <c r="F68" s="141">
        <v>13</v>
      </c>
      <c r="G68" s="191">
        <v>3</v>
      </c>
      <c r="H68" s="191">
        <v>0</v>
      </c>
      <c r="I68" s="52">
        <f t="shared" si="18"/>
        <v>10</v>
      </c>
      <c r="J68" s="191">
        <v>0</v>
      </c>
      <c r="K68" s="52">
        <f t="shared" si="19"/>
        <v>10</v>
      </c>
      <c r="L68" s="191">
        <v>7</v>
      </c>
      <c r="M68" s="191">
        <v>1</v>
      </c>
      <c r="N68" s="191">
        <v>1</v>
      </c>
      <c r="O68" s="191">
        <v>0</v>
      </c>
      <c r="P68" s="191">
        <v>0</v>
      </c>
      <c r="Q68" s="141">
        <v>8</v>
      </c>
      <c r="R68" s="53">
        <f t="shared" si="2"/>
        <v>0.2</v>
      </c>
      <c r="S68" s="54">
        <f t="shared" si="3"/>
        <v>0.2</v>
      </c>
      <c r="T68" s="32" t="str">
        <f t="shared" si="4"/>
        <v> </v>
      </c>
    </row>
    <row r="69" spans="1:20" s="11" customFormat="1" ht="12.75">
      <c r="A69" s="177" t="s">
        <v>6</v>
      </c>
      <c r="B69" s="176" t="s">
        <v>750</v>
      </c>
      <c r="C69" s="141" t="s">
        <v>751</v>
      </c>
      <c r="D69" s="141">
        <v>1</v>
      </c>
      <c r="E69" s="170" t="s">
        <v>752</v>
      </c>
      <c r="F69" s="191">
        <v>0</v>
      </c>
      <c r="G69" s="191">
        <v>0</v>
      </c>
      <c r="H69" s="191">
        <v>0</v>
      </c>
      <c r="I69" s="52">
        <f t="shared" si="18"/>
        <v>0</v>
      </c>
      <c r="J69" s="191">
        <v>0</v>
      </c>
      <c r="K69" s="52">
        <f t="shared" si="19"/>
        <v>0</v>
      </c>
      <c r="L69" s="191">
        <v>0</v>
      </c>
      <c r="M69" s="191">
        <v>0</v>
      </c>
      <c r="N69" s="191">
        <v>0</v>
      </c>
      <c r="O69" s="191">
        <v>0</v>
      </c>
      <c r="P69" s="191">
        <v>0</v>
      </c>
      <c r="Q69" s="191">
        <v>0</v>
      </c>
      <c r="R69" s="53">
        <f t="shared" si="2"/>
        <v>0</v>
      </c>
      <c r="S69" s="54">
        <f t="shared" si="3"/>
        <v>0</v>
      </c>
      <c r="T69" s="32" t="str">
        <f t="shared" si="4"/>
        <v> </v>
      </c>
    </row>
    <row r="70" spans="1:20" s="11" customFormat="1" ht="12.75">
      <c r="A70" s="177" t="s">
        <v>43</v>
      </c>
      <c r="B70" s="176" t="s">
        <v>750</v>
      </c>
      <c r="C70" s="141" t="s">
        <v>751</v>
      </c>
      <c r="D70" s="141">
        <v>1</v>
      </c>
      <c r="E70" s="170" t="s">
        <v>752</v>
      </c>
      <c r="F70" s="191">
        <v>0</v>
      </c>
      <c r="G70" s="191">
        <v>0</v>
      </c>
      <c r="H70" s="191">
        <v>0</v>
      </c>
      <c r="I70" s="52">
        <f t="shared" si="18"/>
        <v>0</v>
      </c>
      <c r="J70" s="191">
        <v>0</v>
      </c>
      <c r="K70" s="52">
        <f t="shared" si="19"/>
        <v>0</v>
      </c>
      <c r="L70" s="191">
        <v>0</v>
      </c>
      <c r="M70" s="191">
        <v>0</v>
      </c>
      <c r="N70" s="191">
        <v>0</v>
      </c>
      <c r="O70" s="191">
        <v>0</v>
      </c>
      <c r="P70" s="191">
        <v>0</v>
      </c>
      <c r="Q70" s="191">
        <v>0</v>
      </c>
      <c r="R70" s="53">
        <f t="shared" si="2"/>
        <v>0</v>
      </c>
      <c r="S70" s="54">
        <f t="shared" si="3"/>
        <v>0</v>
      </c>
      <c r="T70" s="32" t="str">
        <f aca="true" t="shared" si="20" ref="T70:T126">IF(K70=SUM(M70:Q70)," ","ОШИБКА")</f>
        <v> </v>
      </c>
    </row>
    <row r="71" spans="1:20" s="11" customFormat="1" ht="12.75">
      <c r="A71" s="177" t="s">
        <v>5</v>
      </c>
      <c r="B71" s="176" t="s">
        <v>750</v>
      </c>
      <c r="C71" s="141" t="s">
        <v>751</v>
      </c>
      <c r="D71" s="141">
        <v>2</v>
      </c>
      <c r="E71" s="170" t="s">
        <v>753</v>
      </c>
      <c r="F71" s="141">
        <v>15</v>
      </c>
      <c r="G71" s="191">
        <v>2</v>
      </c>
      <c r="H71" s="191">
        <v>0</v>
      </c>
      <c r="I71" s="52">
        <f>F71-G71-H71</f>
        <v>13</v>
      </c>
      <c r="J71" s="191">
        <v>0</v>
      </c>
      <c r="K71" s="52">
        <f>I71-J71</f>
        <v>13</v>
      </c>
      <c r="L71" s="191">
        <v>5</v>
      </c>
      <c r="M71" s="191">
        <v>2</v>
      </c>
      <c r="N71" s="191">
        <v>2</v>
      </c>
      <c r="O71" s="191">
        <v>0</v>
      </c>
      <c r="P71" s="191">
        <v>3</v>
      </c>
      <c r="Q71" s="141">
        <v>6</v>
      </c>
      <c r="R71" s="53">
        <f t="shared" si="2"/>
        <v>0.5384615384615384</v>
      </c>
      <c r="S71" s="54">
        <f t="shared" si="3"/>
        <v>0.3076923076923077</v>
      </c>
      <c r="T71" s="32" t="str">
        <f t="shared" si="20"/>
        <v> </v>
      </c>
    </row>
    <row r="72" spans="1:20" s="11" customFormat="1" ht="12.75">
      <c r="A72" s="177" t="s">
        <v>6</v>
      </c>
      <c r="B72" s="176" t="s">
        <v>750</v>
      </c>
      <c r="C72" s="141" t="s">
        <v>751</v>
      </c>
      <c r="D72" s="141">
        <v>2</v>
      </c>
      <c r="E72" s="170" t="s">
        <v>753</v>
      </c>
      <c r="F72" s="191">
        <v>0</v>
      </c>
      <c r="G72" s="191">
        <v>0</v>
      </c>
      <c r="H72" s="191">
        <v>0</v>
      </c>
      <c r="I72" s="52">
        <f>F72-G72-H72</f>
        <v>0</v>
      </c>
      <c r="J72" s="191">
        <v>0</v>
      </c>
      <c r="K72" s="52">
        <f>I72-J72</f>
        <v>0</v>
      </c>
      <c r="L72" s="191">
        <v>0</v>
      </c>
      <c r="M72" s="191">
        <v>0</v>
      </c>
      <c r="N72" s="191">
        <v>0</v>
      </c>
      <c r="O72" s="191">
        <v>0</v>
      </c>
      <c r="P72" s="191">
        <v>0</v>
      </c>
      <c r="Q72" s="191">
        <v>0</v>
      </c>
      <c r="R72" s="53">
        <f t="shared" si="2"/>
        <v>0</v>
      </c>
      <c r="S72" s="54">
        <f t="shared" si="3"/>
        <v>0</v>
      </c>
      <c r="T72" s="32" t="str">
        <f t="shared" si="20"/>
        <v> </v>
      </c>
    </row>
    <row r="73" spans="1:20" s="11" customFormat="1" ht="12.75">
      <c r="A73" s="177" t="s">
        <v>43</v>
      </c>
      <c r="B73" s="176" t="s">
        <v>750</v>
      </c>
      <c r="C73" s="141" t="s">
        <v>751</v>
      </c>
      <c r="D73" s="141">
        <v>2</v>
      </c>
      <c r="E73" s="170" t="s">
        <v>753</v>
      </c>
      <c r="F73" s="191">
        <v>0</v>
      </c>
      <c r="G73" s="191">
        <v>0</v>
      </c>
      <c r="H73" s="191">
        <v>0</v>
      </c>
      <c r="I73" s="52">
        <f>F73-G73-H73</f>
        <v>0</v>
      </c>
      <c r="J73" s="191">
        <v>0</v>
      </c>
      <c r="K73" s="52">
        <f>I73-J73</f>
        <v>0</v>
      </c>
      <c r="L73" s="191">
        <v>0</v>
      </c>
      <c r="M73" s="191">
        <v>0</v>
      </c>
      <c r="N73" s="191">
        <v>0</v>
      </c>
      <c r="O73" s="191">
        <v>0</v>
      </c>
      <c r="P73" s="191">
        <v>0</v>
      </c>
      <c r="Q73" s="191">
        <v>0</v>
      </c>
      <c r="R73" s="53">
        <f t="shared" si="2"/>
        <v>0</v>
      </c>
      <c r="S73" s="54">
        <f t="shared" si="3"/>
        <v>0</v>
      </c>
      <c r="T73" s="32" t="str">
        <f t="shared" si="20"/>
        <v> </v>
      </c>
    </row>
    <row r="74" spans="1:20" s="11" customFormat="1" ht="12.75">
      <c r="A74" s="177" t="s">
        <v>5</v>
      </c>
      <c r="B74" s="176" t="s">
        <v>750</v>
      </c>
      <c r="C74" s="141" t="s">
        <v>751</v>
      </c>
      <c r="D74" s="141">
        <v>3</v>
      </c>
      <c r="E74" s="170" t="s">
        <v>754</v>
      </c>
      <c r="F74" s="141">
        <v>17</v>
      </c>
      <c r="G74" s="141">
        <v>0</v>
      </c>
      <c r="H74" s="141">
        <v>0</v>
      </c>
      <c r="I74" s="52">
        <f aca="true" t="shared" si="21" ref="I74:I97">F74-G74-H74</f>
        <v>17</v>
      </c>
      <c r="J74" s="141">
        <v>0</v>
      </c>
      <c r="K74" s="52">
        <f aca="true" t="shared" si="22" ref="K74:K97">I74-J74</f>
        <v>17</v>
      </c>
      <c r="L74" s="141">
        <v>3</v>
      </c>
      <c r="M74" s="141">
        <v>1</v>
      </c>
      <c r="N74" s="141">
        <v>8</v>
      </c>
      <c r="O74" s="141">
        <v>0</v>
      </c>
      <c r="P74" s="141">
        <v>2</v>
      </c>
      <c r="Q74" s="141">
        <v>6</v>
      </c>
      <c r="R74" s="53">
        <f aca="true" t="shared" si="23" ref="R74:R79">IF(AND(SUM(M74:P74)=0,K74=0),0,SUM(M74:P74)/K74)</f>
        <v>0.6470588235294118</v>
      </c>
      <c r="S74" s="54">
        <f aca="true" t="shared" si="24" ref="S74:S79">IF(AND(SUM(M74:N74)=0,K74=0),0,SUM(M74:N74)/K74)</f>
        <v>0.5294117647058824</v>
      </c>
      <c r="T74" s="32" t="str">
        <f t="shared" si="20"/>
        <v> </v>
      </c>
    </row>
    <row r="75" spans="1:20" s="11" customFormat="1" ht="12.75">
      <c r="A75" s="177" t="s">
        <v>6</v>
      </c>
      <c r="B75" s="176" t="s">
        <v>750</v>
      </c>
      <c r="C75" s="141" t="s">
        <v>751</v>
      </c>
      <c r="D75" s="141">
        <v>3</v>
      </c>
      <c r="E75" s="170" t="s">
        <v>754</v>
      </c>
      <c r="F75" s="141">
        <v>0</v>
      </c>
      <c r="G75" s="141">
        <v>0</v>
      </c>
      <c r="H75" s="141">
        <v>0</v>
      </c>
      <c r="I75" s="52">
        <f t="shared" si="21"/>
        <v>0</v>
      </c>
      <c r="J75" s="141">
        <v>0</v>
      </c>
      <c r="K75" s="52">
        <f t="shared" si="22"/>
        <v>0</v>
      </c>
      <c r="L75" s="141">
        <v>0</v>
      </c>
      <c r="M75" s="141">
        <v>0</v>
      </c>
      <c r="N75" s="141">
        <v>0</v>
      </c>
      <c r="O75" s="141">
        <v>0</v>
      </c>
      <c r="P75" s="141">
        <v>0</v>
      </c>
      <c r="Q75" s="141">
        <v>0</v>
      </c>
      <c r="R75" s="53">
        <f t="shared" si="23"/>
        <v>0</v>
      </c>
      <c r="S75" s="54">
        <f t="shared" si="24"/>
        <v>0</v>
      </c>
      <c r="T75" s="32" t="str">
        <f t="shared" si="20"/>
        <v> </v>
      </c>
    </row>
    <row r="76" spans="1:20" s="11" customFormat="1" ht="12.75">
      <c r="A76" s="177" t="s">
        <v>43</v>
      </c>
      <c r="B76" s="176" t="s">
        <v>750</v>
      </c>
      <c r="C76" s="141" t="s">
        <v>751</v>
      </c>
      <c r="D76" s="141">
        <v>3</v>
      </c>
      <c r="E76" s="170" t="s">
        <v>754</v>
      </c>
      <c r="F76" s="141">
        <v>0</v>
      </c>
      <c r="G76" s="141">
        <v>0</v>
      </c>
      <c r="H76" s="141">
        <v>0</v>
      </c>
      <c r="I76" s="52">
        <f t="shared" si="21"/>
        <v>0</v>
      </c>
      <c r="J76" s="141">
        <v>0</v>
      </c>
      <c r="K76" s="52">
        <f t="shared" si="22"/>
        <v>0</v>
      </c>
      <c r="L76" s="141">
        <v>0</v>
      </c>
      <c r="M76" s="141">
        <v>0</v>
      </c>
      <c r="N76" s="141">
        <v>0</v>
      </c>
      <c r="O76" s="141">
        <v>0</v>
      </c>
      <c r="P76" s="141">
        <v>0</v>
      </c>
      <c r="Q76" s="141">
        <v>0</v>
      </c>
      <c r="R76" s="53">
        <f t="shared" si="23"/>
        <v>0</v>
      </c>
      <c r="S76" s="54">
        <f t="shared" si="24"/>
        <v>0</v>
      </c>
      <c r="T76" s="32" t="str">
        <f t="shared" si="20"/>
        <v> </v>
      </c>
    </row>
    <row r="77" spans="1:20" s="11" customFormat="1" ht="12.75">
      <c r="A77" s="347" t="s">
        <v>5</v>
      </c>
      <c r="B77" s="139" t="s">
        <v>750</v>
      </c>
      <c r="C77" s="16" t="s">
        <v>751</v>
      </c>
      <c r="D77" s="16">
        <v>4</v>
      </c>
      <c r="E77" s="17" t="s">
        <v>755</v>
      </c>
      <c r="F77" s="16">
        <v>15</v>
      </c>
      <c r="G77" s="16">
        <v>0</v>
      </c>
      <c r="H77" s="16">
        <v>0</v>
      </c>
      <c r="I77" s="52">
        <f t="shared" si="21"/>
        <v>15</v>
      </c>
      <c r="J77" s="16">
        <v>0</v>
      </c>
      <c r="K77" s="52">
        <f t="shared" si="22"/>
        <v>15</v>
      </c>
      <c r="L77" s="16">
        <v>0</v>
      </c>
      <c r="M77" s="16">
        <v>0</v>
      </c>
      <c r="N77" s="16">
        <v>10</v>
      </c>
      <c r="O77" s="16">
        <v>4</v>
      </c>
      <c r="P77" s="16">
        <v>0</v>
      </c>
      <c r="Q77" s="16">
        <v>1</v>
      </c>
      <c r="R77" s="53">
        <f t="shared" si="23"/>
        <v>0.9333333333333333</v>
      </c>
      <c r="S77" s="54">
        <f t="shared" si="24"/>
        <v>0.6666666666666666</v>
      </c>
      <c r="T77" s="32" t="str">
        <f t="shared" si="20"/>
        <v> </v>
      </c>
    </row>
    <row r="78" spans="1:20" s="11" customFormat="1" ht="12.75">
      <c r="A78" s="177" t="s">
        <v>6</v>
      </c>
      <c r="B78" s="176" t="s">
        <v>750</v>
      </c>
      <c r="C78" s="141" t="s">
        <v>751</v>
      </c>
      <c r="D78" s="141">
        <v>4</v>
      </c>
      <c r="E78" s="170" t="s">
        <v>755</v>
      </c>
      <c r="F78" s="141">
        <v>0</v>
      </c>
      <c r="G78" s="141">
        <v>0</v>
      </c>
      <c r="H78" s="141">
        <v>0</v>
      </c>
      <c r="I78" s="52">
        <f t="shared" si="21"/>
        <v>0</v>
      </c>
      <c r="J78" s="141">
        <v>0</v>
      </c>
      <c r="K78" s="52">
        <f t="shared" si="22"/>
        <v>0</v>
      </c>
      <c r="L78" s="141">
        <v>0</v>
      </c>
      <c r="M78" s="141">
        <v>0</v>
      </c>
      <c r="N78" s="141">
        <v>0</v>
      </c>
      <c r="O78" s="141">
        <v>0</v>
      </c>
      <c r="P78" s="141">
        <v>0</v>
      </c>
      <c r="Q78" s="141">
        <v>0</v>
      </c>
      <c r="R78" s="53">
        <f t="shared" si="23"/>
        <v>0</v>
      </c>
      <c r="S78" s="54">
        <f t="shared" si="24"/>
        <v>0</v>
      </c>
      <c r="T78" s="32" t="str">
        <f t="shared" si="20"/>
        <v> </v>
      </c>
    </row>
    <row r="79" spans="1:20" s="11" customFormat="1" ht="12.75">
      <c r="A79" s="177" t="s">
        <v>43</v>
      </c>
      <c r="B79" s="176" t="s">
        <v>750</v>
      </c>
      <c r="C79" s="141" t="s">
        <v>751</v>
      </c>
      <c r="D79" s="141">
        <v>4</v>
      </c>
      <c r="E79" s="170" t="s">
        <v>755</v>
      </c>
      <c r="F79" s="141">
        <v>0</v>
      </c>
      <c r="G79" s="141">
        <v>0</v>
      </c>
      <c r="H79" s="141">
        <v>0</v>
      </c>
      <c r="I79" s="52">
        <f t="shared" si="21"/>
        <v>0</v>
      </c>
      <c r="J79" s="141">
        <v>0</v>
      </c>
      <c r="K79" s="52">
        <f t="shared" si="22"/>
        <v>0</v>
      </c>
      <c r="L79" s="141">
        <v>0</v>
      </c>
      <c r="M79" s="141">
        <v>0</v>
      </c>
      <c r="N79" s="141">
        <v>0</v>
      </c>
      <c r="O79" s="141">
        <v>0</v>
      </c>
      <c r="P79" s="141">
        <v>0</v>
      </c>
      <c r="Q79" s="141">
        <v>0</v>
      </c>
      <c r="R79" s="53">
        <f t="shared" si="23"/>
        <v>0</v>
      </c>
      <c r="S79" s="54">
        <f t="shared" si="24"/>
        <v>0</v>
      </c>
      <c r="T79" s="32" t="str">
        <f t="shared" si="20"/>
        <v> </v>
      </c>
    </row>
    <row r="80" spans="1:20" s="11" customFormat="1" ht="12.75">
      <c r="A80" s="406" t="s">
        <v>5</v>
      </c>
      <c r="B80" s="407" t="s">
        <v>904</v>
      </c>
      <c r="C80" s="408" t="s">
        <v>905</v>
      </c>
      <c r="D80" s="409">
        <v>1</v>
      </c>
      <c r="E80" s="410" t="s">
        <v>906</v>
      </c>
      <c r="F80" s="411">
        <v>19</v>
      </c>
      <c r="G80" s="411">
        <v>5</v>
      </c>
      <c r="H80" s="411">
        <v>1</v>
      </c>
      <c r="I80" s="52">
        <f t="shared" si="21"/>
        <v>13</v>
      </c>
      <c r="J80" s="411">
        <v>0</v>
      </c>
      <c r="K80" s="52">
        <f t="shared" si="22"/>
        <v>13</v>
      </c>
      <c r="L80" s="411">
        <v>4</v>
      </c>
      <c r="M80" s="411">
        <v>0</v>
      </c>
      <c r="N80" s="411">
        <v>5</v>
      </c>
      <c r="O80" s="411">
        <v>3</v>
      </c>
      <c r="P80" s="411">
        <v>1</v>
      </c>
      <c r="Q80" s="411">
        <v>4</v>
      </c>
      <c r="R80" s="53">
        <f aca="true" t="shared" si="25" ref="R80:R97">IF(AND(SUM(M80:P80)=0,K80=0),0,SUM(M80:P80)/K80)</f>
        <v>0.6923076923076923</v>
      </c>
      <c r="S80" s="54">
        <f aca="true" t="shared" si="26" ref="S80:S97">IF(AND(SUM(M80:N80)=0,K80=0),0,SUM(M80:N80)/K80)</f>
        <v>0.38461538461538464</v>
      </c>
      <c r="T80" s="32" t="str">
        <f aca="true" t="shared" si="27" ref="T80:T98">IF(K80=SUM(M80:Q80)," ","ОШИБКА")</f>
        <v> </v>
      </c>
    </row>
    <row r="81" spans="1:20" s="11" customFormat="1" ht="12.75">
      <c r="A81" s="412" t="s">
        <v>6</v>
      </c>
      <c r="B81" s="407" t="s">
        <v>904</v>
      </c>
      <c r="C81" s="408" t="s">
        <v>905</v>
      </c>
      <c r="D81" s="409">
        <v>1</v>
      </c>
      <c r="E81" s="410" t="s">
        <v>906</v>
      </c>
      <c r="F81" s="411">
        <v>0</v>
      </c>
      <c r="G81" s="411">
        <v>0</v>
      </c>
      <c r="H81" s="411">
        <v>0</v>
      </c>
      <c r="I81" s="52">
        <f t="shared" si="21"/>
        <v>0</v>
      </c>
      <c r="J81" s="411">
        <v>0</v>
      </c>
      <c r="K81" s="52">
        <f t="shared" si="22"/>
        <v>0</v>
      </c>
      <c r="L81" s="411">
        <v>0</v>
      </c>
      <c r="M81" s="411">
        <v>0</v>
      </c>
      <c r="N81" s="411">
        <v>0</v>
      </c>
      <c r="O81" s="411">
        <v>0</v>
      </c>
      <c r="P81" s="411">
        <v>0</v>
      </c>
      <c r="Q81" s="411">
        <v>0</v>
      </c>
      <c r="R81" s="53">
        <f t="shared" si="25"/>
        <v>0</v>
      </c>
      <c r="S81" s="54">
        <f t="shared" si="26"/>
        <v>0</v>
      </c>
      <c r="T81" s="32" t="str">
        <f t="shared" si="27"/>
        <v> </v>
      </c>
    </row>
    <row r="82" spans="1:20" s="11" customFormat="1" ht="12.75">
      <c r="A82" s="412" t="s">
        <v>43</v>
      </c>
      <c r="B82" s="407" t="s">
        <v>904</v>
      </c>
      <c r="C82" s="408" t="s">
        <v>905</v>
      </c>
      <c r="D82" s="409">
        <v>1</v>
      </c>
      <c r="E82" s="410" t="s">
        <v>906</v>
      </c>
      <c r="F82" s="411">
        <v>0</v>
      </c>
      <c r="G82" s="411">
        <v>0</v>
      </c>
      <c r="H82" s="411">
        <v>0</v>
      </c>
      <c r="I82" s="52">
        <f t="shared" si="21"/>
        <v>0</v>
      </c>
      <c r="J82" s="411">
        <v>0</v>
      </c>
      <c r="K82" s="52">
        <f t="shared" si="22"/>
        <v>0</v>
      </c>
      <c r="L82" s="411">
        <v>0</v>
      </c>
      <c r="M82" s="411">
        <v>0</v>
      </c>
      <c r="N82" s="411">
        <v>0</v>
      </c>
      <c r="O82" s="411">
        <v>0</v>
      </c>
      <c r="P82" s="411">
        <v>0</v>
      </c>
      <c r="Q82" s="411">
        <v>0</v>
      </c>
      <c r="R82" s="53">
        <f t="shared" si="25"/>
        <v>0</v>
      </c>
      <c r="S82" s="54">
        <f t="shared" si="26"/>
        <v>0</v>
      </c>
      <c r="T82" s="32" t="str">
        <f t="shared" si="27"/>
        <v> </v>
      </c>
    </row>
    <row r="83" spans="1:20" s="11" customFormat="1" ht="12.75">
      <c r="A83" s="406" t="s">
        <v>5</v>
      </c>
      <c r="B83" s="407" t="s">
        <v>904</v>
      </c>
      <c r="C83" s="408" t="s">
        <v>905</v>
      </c>
      <c r="D83" s="409">
        <v>2</v>
      </c>
      <c r="E83" s="410" t="s">
        <v>907</v>
      </c>
      <c r="F83" s="411">
        <v>9</v>
      </c>
      <c r="G83" s="411">
        <v>0</v>
      </c>
      <c r="H83" s="411">
        <v>0</v>
      </c>
      <c r="I83" s="52">
        <f t="shared" si="21"/>
        <v>9</v>
      </c>
      <c r="J83" s="411">
        <v>0</v>
      </c>
      <c r="K83" s="52">
        <f t="shared" si="22"/>
        <v>9</v>
      </c>
      <c r="L83" s="411">
        <v>1</v>
      </c>
      <c r="M83" s="411">
        <v>1</v>
      </c>
      <c r="N83" s="411">
        <v>5</v>
      </c>
      <c r="O83" s="411">
        <v>0</v>
      </c>
      <c r="P83" s="411">
        <v>1</v>
      </c>
      <c r="Q83" s="411">
        <v>2</v>
      </c>
      <c r="R83" s="53">
        <f t="shared" si="25"/>
        <v>0.7777777777777778</v>
      </c>
      <c r="S83" s="54">
        <f t="shared" si="26"/>
        <v>0.6666666666666666</v>
      </c>
      <c r="T83" s="32" t="str">
        <f t="shared" si="27"/>
        <v> </v>
      </c>
    </row>
    <row r="84" spans="1:20" s="11" customFormat="1" ht="12.75">
      <c r="A84" s="412" t="s">
        <v>6</v>
      </c>
      <c r="B84" s="407" t="s">
        <v>904</v>
      </c>
      <c r="C84" s="408" t="s">
        <v>905</v>
      </c>
      <c r="D84" s="409">
        <v>2</v>
      </c>
      <c r="E84" s="410" t="s">
        <v>907</v>
      </c>
      <c r="F84" s="411">
        <v>0</v>
      </c>
      <c r="G84" s="411">
        <v>0</v>
      </c>
      <c r="H84" s="411">
        <v>0</v>
      </c>
      <c r="I84" s="52">
        <f t="shared" si="21"/>
        <v>0</v>
      </c>
      <c r="J84" s="411">
        <v>0</v>
      </c>
      <c r="K84" s="52">
        <f t="shared" si="22"/>
        <v>0</v>
      </c>
      <c r="L84" s="411">
        <v>0</v>
      </c>
      <c r="M84" s="411">
        <v>0</v>
      </c>
      <c r="N84" s="411">
        <v>0</v>
      </c>
      <c r="O84" s="411">
        <v>0</v>
      </c>
      <c r="P84" s="411">
        <v>0</v>
      </c>
      <c r="Q84" s="411">
        <v>0</v>
      </c>
      <c r="R84" s="53">
        <f t="shared" si="25"/>
        <v>0</v>
      </c>
      <c r="S84" s="54">
        <f t="shared" si="26"/>
        <v>0</v>
      </c>
      <c r="T84" s="32" t="str">
        <f t="shared" si="27"/>
        <v> </v>
      </c>
    </row>
    <row r="85" spans="1:20" s="11" customFormat="1" ht="12.75">
      <c r="A85" s="412" t="s">
        <v>43</v>
      </c>
      <c r="B85" s="407" t="s">
        <v>904</v>
      </c>
      <c r="C85" s="408" t="s">
        <v>905</v>
      </c>
      <c r="D85" s="409">
        <v>2</v>
      </c>
      <c r="E85" s="410" t="s">
        <v>907</v>
      </c>
      <c r="F85" s="411">
        <v>0</v>
      </c>
      <c r="G85" s="411">
        <v>0</v>
      </c>
      <c r="H85" s="411">
        <v>0</v>
      </c>
      <c r="I85" s="52">
        <f t="shared" si="21"/>
        <v>0</v>
      </c>
      <c r="J85" s="411">
        <v>0</v>
      </c>
      <c r="K85" s="52">
        <f t="shared" si="22"/>
        <v>0</v>
      </c>
      <c r="L85" s="411">
        <v>0</v>
      </c>
      <c r="M85" s="411">
        <v>0</v>
      </c>
      <c r="N85" s="411">
        <v>0</v>
      </c>
      <c r="O85" s="411">
        <v>0</v>
      </c>
      <c r="P85" s="411">
        <v>0</v>
      </c>
      <c r="Q85" s="411">
        <v>0</v>
      </c>
      <c r="R85" s="53">
        <f t="shared" si="25"/>
        <v>0</v>
      </c>
      <c r="S85" s="54">
        <f t="shared" si="26"/>
        <v>0</v>
      </c>
      <c r="T85" s="32" t="str">
        <f t="shared" si="27"/>
        <v> </v>
      </c>
    </row>
    <row r="86" spans="1:20" s="11" customFormat="1" ht="12.75">
      <c r="A86" s="413" t="s">
        <v>5</v>
      </c>
      <c r="B86" s="414" t="s">
        <v>908</v>
      </c>
      <c r="C86" s="116" t="s">
        <v>909</v>
      </c>
      <c r="D86" s="116">
        <v>1</v>
      </c>
      <c r="E86" s="415" t="s">
        <v>910</v>
      </c>
      <c r="F86" s="191">
        <v>15</v>
      </c>
      <c r="G86" s="191">
        <v>1</v>
      </c>
      <c r="H86" s="191">
        <v>0</v>
      </c>
      <c r="I86" s="52">
        <f t="shared" si="21"/>
        <v>14</v>
      </c>
      <c r="J86" s="191">
        <v>0</v>
      </c>
      <c r="K86" s="52">
        <f t="shared" si="22"/>
        <v>14</v>
      </c>
      <c r="L86" s="141">
        <v>3</v>
      </c>
      <c r="M86" s="191">
        <v>3</v>
      </c>
      <c r="N86" s="191">
        <v>8</v>
      </c>
      <c r="O86" s="191">
        <v>0</v>
      </c>
      <c r="P86" s="191">
        <v>0</v>
      </c>
      <c r="Q86" s="191">
        <v>3</v>
      </c>
      <c r="R86" s="53">
        <f t="shared" si="25"/>
        <v>0.7857142857142857</v>
      </c>
      <c r="S86" s="54">
        <f t="shared" si="26"/>
        <v>0.7857142857142857</v>
      </c>
      <c r="T86" s="32" t="str">
        <f t="shared" si="27"/>
        <v> </v>
      </c>
    </row>
    <row r="87" spans="1:20" s="11" customFormat="1" ht="12.75">
      <c r="A87" s="416" t="s">
        <v>6</v>
      </c>
      <c r="B87" s="414" t="s">
        <v>908</v>
      </c>
      <c r="C87" s="116" t="s">
        <v>909</v>
      </c>
      <c r="D87" s="191">
        <v>1</v>
      </c>
      <c r="E87" s="415" t="s">
        <v>910</v>
      </c>
      <c r="F87" s="191">
        <v>0</v>
      </c>
      <c r="G87" s="191">
        <v>0</v>
      </c>
      <c r="H87" s="191">
        <v>0</v>
      </c>
      <c r="I87" s="52">
        <f t="shared" si="21"/>
        <v>0</v>
      </c>
      <c r="J87" s="191">
        <v>0</v>
      </c>
      <c r="K87" s="52">
        <f t="shared" si="22"/>
        <v>0</v>
      </c>
      <c r="L87" s="191">
        <v>0</v>
      </c>
      <c r="M87" s="191">
        <v>0</v>
      </c>
      <c r="N87" s="191">
        <v>0</v>
      </c>
      <c r="O87" s="191">
        <v>0</v>
      </c>
      <c r="P87" s="191">
        <v>0</v>
      </c>
      <c r="Q87" s="191">
        <v>0</v>
      </c>
      <c r="R87" s="53">
        <f t="shared" si="25"/>
        <v>0</v>
      </c>
      <c r="S87" s="54">
        <f t="shared" si="26"/>
        <v>0</v>
      </c>
      <c r="T87" s="32" t="str">
        <f t="shared" si="27"/>
        <v> </v>
      </c>
    </row>
    <row r="88" spans="1:20" s="11" customFormat="1" ht="12.75">
      <c r="A88" s="416" t="s">
        <v>43</v>
      </c>
      <c r="B88" s="414" t="s">
        <v>908</v>
      </c>
      <c r="C88" s="116" t="s">
        <v>909</v>
      </c>
      <c r="D88" s="191">
        <v>1</v>
      </c>
      <c r="E88" s="415" t="s">
        <v>910</v>
      </c>
      <c r="F88" s="191">
        <v>0</v>
      </c>
      <c r="G88" s="191">
        <v>0</v>
      </c>
      <c r="H88" s="191">
        <v>0</v>
      </c>
      <c r="I88" s="52">
        <f t="shared" si="21"/>
        <v>0</v>
      </c>
      <c r="J88" s="191">
        <v>0</v>
      </c>
      <c r="K88" s="52">
        <f t="shared" si="22"/>
        <v>0</v>
      </c>
      <c r="L88" s="191">
        <v>0</v>
      </c>
      <c r="M88" s="191">
        <v>0</v>
      </c>
      <c r="N88" s="191">
        <v>0</v>
      </c>
      <c r="O88" s="191">
        <v>0</v>
      </c>
      <c r="P88" s="191">
        <v>0</v>
      </c>
      <c r="Q88" s="191">
        <v>0</v>
      </c>
      <c r="R88" s="53">
        <f t="shared" si="25"/>
        <v>0</v>
      </c>
      <c r="S88" s="54">
        <f t="shared" si="26"/>
        <v>0</v>
      </c>
      <c r="T88" s="32" t="str">
        <f t="shared" si="27"/>
        <v> </v>
      </c>
    </row>
    <row r="89" spans="1:20" s="11" customFormat="1" ht="12.75">
      <c r="A89" s="417" t="s">
        <v>5</v>
      </c>
      <c r="B89" s="414" t="s">
        <v>908</v>
      </c>
      <c r="C89" s="116" t="s">
        <v>909</v>
      </c>
      <c r="D89" s="116">
        <v>2</v>
      </c>
      <c r="E89" s="415" t="s">
        <v>911</v>
      </c>
      <c r="F89" s="116">
        <v>10</v>
      </c>
      <c r="G89" s="116">
        <v>1</v>
      </c>
      <c r="H89" s="116">
        <v>0</v>
      </c>
      <c r="I89" s="52">
        <f t="shared" si="21"/>
        <v>9</v>
      </c>
      <c r="J89" s="116">
        <v>0</v>
      </c>
      <c r="K89" s="52">
        <f t="shared" si="22"/>
        <v>9</v>
      </c>
      <c r="L89" s="116">
        <v>0</v>
      </c>
      <c r="M89" s="116">
        <v>1</v>
      </c>
      <c r="N89" s="116">
        <v>7</v>
      </c>
      <c r="O89" s="116">
        <v>1</v>
      </c>
      <c r="P89" s="116">
        <v>0</v>
      </c>
      <c r="Q89" s="116">
        <v>0</v>
      </c>
      <c r="R89" s="53">
        <f t="shared" si="25"/>
        <v>1</v>
      </c>
      <c r="S89" s="54">
        <f t="shared" si="26"/>
        <v>0.8888888888888888</v>
      </c>
      <c r="T89" s="32" t="str">
        <f t="shared" si="27"/>
        <v> </v>
      </c>
    </row>
    <row r="90" spans="1:20" s="11" customFormat="1" ht="12.75">
      <c r="A90" s="418" t="s">
        <v>6</v>
      </c>
      <c r="B90" s="414" t="s">
        <v>908</v>
      </c>
      <c r="C90" s="116" t="s">
        <v>909</v>
      </c>
      <c r="D90" s="191">
        <v>2</v>
      </c>
      <c r="E90" s="415" t="s">
        <v>911</v>
      </c>
      <c r="F90" s="191">
        <v>0</v>
      </c>
      <c r="G90" s="191">
        <v>0</v>
      </c>
      <c r="H90" s="191">
        <v>0</v>
      </c>
      <c r="I90" s="52">
        <f t="shared" si="21"/>
        <v>0</v>
      </c>
      <c r="J90" s="191">
        <v>0</v>
      </c>
      <c r="K90" s="52">
        <f t="shared" si="22"/>
        <v>0</v>
      </c>
      <c r="L90" s="191">
        <v>0</v>
      </c>
      <c r="M90" s="191">
        <v>0</v>
      </c>
      <c r="N90" s="191">
        <v>0</v>
      </c>
      <c r="O90" s="191">
        <v>0</v>
      </c>
      <c r="P90" s="191">
        <v>0</v>
      </c>
      <c r="Q90" s="191">
        <v>0</v>
      </c>
      <c r="R90" s="53">
        <f t="shared" si="25"/>
        <v>0</v>
      </c>
      <c r="S90" s="54">
        <f t="shared" si="26"/>
        <v>0</v>
      </c>
      <c r="T90" s="32" t="str">
        <f t="shared" si="27"/>
        <v> </v>
      </c>
    </row>
    <row r="91" spans="1:20" s="11" customFormat="1" ht="12.75">
      <c r="A91" s="418" t="s">
        <v>43</v>
      </c>
      <c r="B91" s="419" t="s">
        <v>908</v>
      </c>
      <c r="C91" s="191" t="s">
        <v>909</v>
      </c>
      <c r="D91" s="191">
        <v>2</v>
      </c>
      <c r="E91" s="415" t="s">
        <v>911</v>
      </c>
      <c r="F91" s="191">
        <v>0</v>
      </c>
      <c r="G91" s="191">
        <v>0</v>
      </c>
      <c r="H91" s="191">
        <v>0</v>
      </c>
      <c r="I91" s="52">
        <f t="shared" si="21"/>
        <v>0</v>
      </c>
      <c r="J91" s="191">
        <v>0</v>
      </c>
      <c r="K91" s="52">
        <f t="shared" si="22"/>
        <v>0</v>
      </c>
      <c r="L91" s="191">
        <v>0</v>
      </c>
      <c r="M91" s="191">
        <v>0</v>
      </c>
      <c r="N91" s="191">
        <v>0</v>
      </c>
      <c r="O91" s="191">
        <v>0</v>
      </c>
      <c r="P91" s="191">
        <v>0</v>
      </c>
      <c r="Q91" s="191">
        <v>0</v>
      </c>
      <c r="R91" s="53">
        <f t="shared" si="25"/>
        <v>0</v>
      </c>
      <c r="S91" s="54">
        <f t="shared" si="26"/>
        <v>0</v>
      </c>
      <c r="T91" s="32" t="str">
        <f t="shared" si="27"/>
        <v> </v>
      </c>
    </row>
    <row r="92" spans="1:20" s="11" customFormat="1" ht="12.75">
      <c r="A92" s="417" t="s">
        <v>5</v>
      </c>
      <c r="B92" s="414" t="s">
        <v>908</v>
      </c>
      <c r="C92" s="116" t="s">
        <v>909</v>
      </c>
      <c r="D92" s="116">
        <v>3</v>
      </c>
      <c r="E92" s="415" t="s">
        <v>912</v>
      </c>
      <c r="F92" s="116">
        <v>10</v>
      </c>
      <c r="G92" s="116">
        <v>0</v>
      </c>
      <c r="H92" s="116">
        <v>0</v>
      </c>
      <c r="I92" s="52">
        <f t="shared" si="21"/>
        <v>10</v>
      </c>
      <c r="J92" s="116">
        <v>1</v>
      </c>
      <c r="K92" s="52">
        <f t="shared" si="22"/>
        <v>9</v>
      </c>
      <c r="L92" s="116">
        <v>2</v>
      </c>
      <c r="M92" s="116">
        <v>3</v>
      </c>
      <c r="N92" s="116">
        <v>4</v>
      </c>
      <c r="O92" s="116">
        <v>0</v>
      </c>
      <c r="P92" s="116">
        <v>0</v>
      </c>
      <c r="Q92" s="116">
        <v>2</v>
      </c>
      <c r="R92" s="53">
        <f t="shared" si="25"/>
        <v>0.7777777777777778</v>
      </c>
      <c r="S92" s="54">
        <f t="shared" si="26"/>
        <v>0.7777777777777778</v>
      </c>
      <c r="T92" s="32" t="str">
        <f t="shared" si="27"/>
        <v> </v>
      </c>
    </row>
    <row r="93" spans="1:20" s="11" customFormat="1" ht="12.75">
      <c r="A93" s="418" t="s">
        <v>6</v>
      </c>
      <c r="B93" s="414" t="s">
        <v>908</v>
      </c>
      <c r="C93" s="116" t="s">
        <v>909</v>
      </c>
      <c r="D93" s="116">
        <v>3</v>
      </c>
      <c r="E93" s="415" t="s">
        <v>912</v>
      </c>
      <c r="F93" s="116">
        <v>0</v>
      </c>
      <c r="G93" s="116">
        <v>0</v>
      </c>
      <c r="H93" s="116">
        <v>0</v>
      </c>
      <c r="I93" s="52">
        <f t="shared" si="21"/>
        <v>0</v>
      </c>
      <c r="J93" s="116">
        <v>0</v>
      </c>
      <c r="K93" s="52">
        <f t="shared" si="22"/>
        <v>0</v>
      </c>
      <c r="L93" s="116">
        <v>0</v>
      </c>
      <c r="M93" s="116">
        <v>0</v>
      </c>
      <c r="N93" s="116">
        <v>0</v>
      </c>
      <c r="O93" s="116">
        <v>0</v>
      </c>
      <c r="P93" s="116">
        <v>0</v>
      </c>
      <c r="Q93" s="116">
        <v>0</v>
      </c>
      <c r="R93" s="53">
        <f t="shared" si="25"/>
        <v>0</v>
      </c>
      <c r="S93" s="54">
        <f t="shared" si="26"/>
        <v>0</v>
      </c>
      <c r="T93" s="32" t="str">
        <f t="shared" si="27"/>
        <v> </v>
      </c>
    </row>
    <row r="94" spans="1:20" s="11" customFormat="1" ht="12.75">
      <c r="A94" s="418" t="s">
        <v>43</v>
      </c>
      <c r="B94" s="419" t="s">
        <v>908</v>
      </c>
      <c r="C94" s="191" t="s">
        <v>909</v>
      </c>
      <c r="D94" s="191">
        <v>3</v>
      </c>
      <c r="E94" s="415" t="s">
        <v>912</v>
      </c>
      <c r="F94" s="116">
        <v>0</v>
      </c>
      <c r="G94" s="116">
        <v>0</v>
      </c>
      <c r="H94" s="116">
        <v>0</v>
      </c>
      <c r="I94" s="52">
        <f t="shared" si="21"/>
        <v>0</v>
      </c>
      <c r="J94" s="116">
        <v>0</v>
      </c>
      <c r="K94" s="52">
        <f t="shared" si="22"/>
        <v>0</v>
      </c>
      <c r="L94" s="116">
        <v>0</v>
      </c>
      <c r="M94" s="116">
        <v>0</v>
      </c>
      <c r="N94" s="116">
        <v>0</v>
      </c>
      <c r="O94" s="116">
        <v>0</v>
      </c>
      <c r="P94" s="116">
        <v>0</v>
      </c>
      <c r="Q94" s="116">
        <v>0</v>
      </c>
      <c r="R94" s="53">
        <f t="shared" si="25"/>
        <v>0</v>
      </c>
      <c r="S94" s="54">
        <f t="shared" si="26"/>
        <v>0</v>
      </c>
      <c r="T94" s="32" t="str">
        <f t="shared" si="27"/>
        <v> </v>
      </c>
    </row>
    <row r="95" spans="1:20" s="11" customFormat="1" ht="12.75">
      <c r="A95" s="417" t="s">
        <v>5</v>
      </c>
      <c r="B95" s="419" t="s">
        <v>908</v>
      </c>
      <c r="C95" s="191" t="s">
        <v>909</v>
      </c>
      <c r="D95" s="191">
        <v>4</v>
      </c>
      <c r="E95" s="420" t="s">
        <v>913</v>
      </c>
      <c r="F95" s="116">
        <v>8</v>
      </c>
      <c r="G95" s="116">
        <v>0</v>
      </c>
      <c r="H95" s="116">
        <v>0</v>
      </c>
      <c r="I95" s="52">
        <f t="shared" si="21"/>
        <v>8</v>
      </c>
      <c r="J95" s="116">
        <v>0</v>
      </c>
      <c r="K95" s="52">
        <f t="shared" si="22"/>
        <v>8</v>
      </c>
      <c r="L95" s="116">
        <v>0</v>
      </c>
      <c r="M95" s="116">
        <v>2</v>
      </c>
      <c r="N95" s="116">
        <v>6</v>
      </c>
      <c r="O95" s="116">
        <v>0</v>
      </c>
      <c r="P95" s="116">
        <v>0</v>
      </c>
      <c r="Q95" s="116">
        <v>0</v>
      </c>
      <c r="R95" s="53">
        <f t="shared" si="25"/>
        <v>1</v>
      </c>
      <c r="S95" s="54">
        <f t="shared" si="26"/>
        <v>1</v>
      </c>
      <c r="T95" s="32" t="str">
        <f t="shared" si="27"/>
        <v> </v>
      </c>
    </row>
    <row r="96" spans="1:20" s="11" customFormat="1" ht="12.75">
      <c r="A96" s="418" t="s">
        <v>6</v>
      </c>
      <c r="B96" s="419" t="s">
        <v>908</v>
      </c>
      <c r="C96" s="191" t="s">
        <v>909</v>
      </c>
      <c r="D96" s="191">
        <v>4</v>
      </c>
      <c r="E96" s="420" t="s">
        <v>913</v>
      </c>
      <c r="F96" s="116">
        <v>0</v>
      </c>
      <c r="G96" s="116">
        <v>0</v>
      </c>
      <c r="H96" s="116">
        <v>0</v>
      </c>
      <c r="I96" s="52">
        <f t="shared" si="21"/>
        <v>0</v>
      </c>
      <c r="J96" s="116">
        <v>0</v>
      </c>
      <c r="K96" s="52">
        <f t="shared" si="22"/>
        <v>0</v>
      </c>
      <c r="L96" s="116">
        <v>0</v>
      </c>
      <c r="M96" s="116">
        <v>0</v>
      </c>
      <c r="N96" s="116">
        <v>0</v>
      </c>
      <c r="O96" s="116">
        <v>0</v>
      </c>
      <c r="P96" s="116">
        <v>0</v>
      </c>
      <c r="Q96" s="116">
        <v>0</v>
      </c>
      <c r="R96" s="53">
        <f t="shared" si="25"/>
        <v>0</v>
      </c>
      <c r="S96" s="54">
        <f t="shared" si="26"/>
        <v>0</v>
      </c>
      <c r="T96" s="32" t="str">
        <f t="shared" si="27"/>
        <v> </v>
      </c>
    </row>
    <row r="97" spans="1:20" s="11" customFormat="1" ht="12.75">
      <c r="A97" s="418" t="s">
        <v>43</v>
      </c>
      <c r="B97" s="419" t="s">
        <v>908</v>
      </c>
      <c r="C97" s="191" t="s">
        <v>909</v>
      </c>
      <c r="D97" s="191">
        <v>4</v>
      </c>
      <c r="E97" s="420" t="s">
        <v>913</v>
      </c>
      <c r="F97" s="116">
        <v>0</v>
      </c>
      <c r="G97" s="191">
        <v>0</v>
      </c>
      <c r="H97" s="191">
        <v>0</v>
      </c>
      <c r="I97" s="64">
        <f t="shared" si="21"/>
        <v>0</v>
      </c>
      <c r="J97" s="191">
        <v>0</v>
      </c>
      <c r="K97" s="64">
        <f t="shared" si="22"/>
        <v>0</v>
      </c>
      <c r="L97" s="116">
        <v>0</v>
      </c>
      <c r="M97" s="116">
        <v>0</v>
      </c>
      <c r="N97" s="116">
        <v>0</v>
      </c>
      <c r="O97" s="116">
        <v>0</v>
      </c>
      <c r="P97" s="116">
        <v>0</v>
      </c>
      <c r="Q97" s="116">
        <v>0</v>
      </c>
      <c r="R97" s="53">
        <f t="shared" si="25"/>
        <v>0</v>
      </c>
      <c r="S97" s="54">
        <f t="shared" si="26"/>
        <v>0</v>
      </c>
      <c r="T97" s="32" t="str">
        <f t="shared" si="27"/>
        <v> </v>
      </c>
    </row>
    <row r="98" spans="1:20" s="11" customFormat="1" ht="13.5" thickBot="1">
      <c r="A98" s="166"/>
      <c r="B98" s="167"/>
      <c r="C98" s="16"/>
      <c r="D98" s="16"/>
      <c r="E98" s="17"/>
      <c r="F98" s="16"/>
      <c r="G98" s="16"/>
      <c r="H98" s="16"/>
      <c r="I98" s="52"/>
      <c r="J98" s="16"/>
      <c r="K98" s="52"/>
      <c r="L98" s="116"/>
      <c r="M98" s="116"/>
      <c r="N98" s="116"/>
      <c r="O98" s="116"/>
      <c r="P98" s="116"/>
      <c r="Q98" s="116"/>
      <c r="R98" s="53"/>
      <c r="S98" s="54"/>
      <c r="T98" s="32" t="str">
        <f t="shared" si="27"/>
        <v> </v>
      </c>
    </row>
    <row r="99" spans="1:20" s="11" customFormat="1" ht="12.75" hidden="1">
      <c r="A99" s="218"/>
      <c r="B99" s="167"/>
      <c r="C99" s="16"/>
      <c r="D99" s="16"/>
      <c r="E99" s="219"/>
      <c r="F99" s="220"/>
      <c r="G99" s="16"/>
      <c r="H99" s="16"/>
      <c r="I99" s="52">
        <f aca="true" t="shared" si="28" ref="I99:I109">F99-G99-H99</f>
        <v>0</v>
      </c>
      <c r="J99" s="16"/>
      <c r="K99" s="52">
        <f aca="true" t="shared" si="29" ref="K99:K109">I99-J99</f>
        <v>0</v>
      </c>
      <c r="L99" s="16"/>
      <c r="M99" s="16"/>
      <c r="N99" s="16"/>
      <c r="O99" s="16"/>
      <c r="P99" s="16"/>
      <c r="Q99" s="16"/>
      <c r="R99" s="53">
        <f aca="true" t="shared" si="30" ref="R99:R109">IF(AND(SUM(M99:P99)=0,K99=0),0,SUM(M99:P99)/K99)</f>
        <v>0</v>
      </c>
      <c r="S99" s="54">
        <f aca="true" t="shared" si="31" ref="S99:S109">IF(AND(SUM(M99:N99)=0,K99=0),0,SUM(M99:N99)/K99)</f>
        <v>0</v>
      </c>
      <c r="T99" s="32" t="str">
        <f t="shared" si="20"/>
        <v> </v>
      </c>
    </row>
    <row r="100" spans="1:20" s="11" customFormat="1" ht="12.75" hidden="1">
      <c r="A100" s="168"/>
      <c r="B100" s="169"/>
      <c r="C100" s="141"/>
      <c r="D100" s="141"/>
      <c r="E100" s="170"/>
      <c r="F100" s="16"/>
      <c r="G100" s="16"/>
      <c r="H100" s="16"/>
      <c r="I100" s="52">
        <f t="shared" si="28"/>
        <v>0</v>
      </c>
      <c r="J100" s="16"/>
      <c r="K100" s="52">
        <f t="shared" si="29"/>
        <v>0</v>
      </c>
      <c r="L100" s="16"/>
      <c r="M100" s="16"/>
      <c r="N100" s="16"/>
      <c r="O100" s="16"/>
      <c r="P100" s="16"/>
      <c r="Q100" s="16"/>
      <c r="R100" s="53">
        <f t="shared" si="30"/>
        <v>0</v>
      </c>
      <c r="S100" s="54">
        <f t="shared" si="31"/>
        <v>0</v>
      </c>
      <c r="T100" s="32" t="str">
        <f t="shared" si="20"/>
        <v> </v>
      </c>
    </row>
    <row r="101" spans="1:20" s="11" customFormat="1" ht="12.75" hidden="1">
      <c r="A101" s="166"/>
      <c r="B101" s="169"/>
      <c r="C101" s="141"/>
      <c r="D101" s="141"/>
      <c r="E101" s="170"/>
      <c r="F101" s="16"/>
      <c r="G101" s="16"/>
      <c r="H101" s="16"/>
      <c r="I101" s="52">
        <f t="shared" si="28"/>
        <v>0</v>
      </c>
      <c r="J101" s="16"/>
      <c r="K101" s="52">
        <f t="shared" si="29"/>
        <v>0</v>
      </c>
      <c r="L101" s="16"/>
      <c r="M101" s="16"/>
      <c r="N101" s="16"/>
      <c r="O101" s="16"/>
      <c r="P101" s="16"/>
      <c r="Q101" s="16"/>
      <c r="R101" s="53">
        <f t="shared" si="30"/>
        <v>0</v>
      </c>
      <c r="S101" s="54">
        <f t="shared" si="31"/>
        <v>0</v>
      </c>
      <c r="T101" s="32" t="str">
        <f t="shared" si="20"/>
        <v> </v>
      </c>
    </row>
    <row r="102" spans="1:20" s="11" customFormat="1" ht="12.75" hidden="1">
      <c r="A102" s="168"/>
      <c r="B102" s="169"/>
      <c r="C102" s="141"/>
      <c r="D102" s="141"/>
      <c r="E102" s="170"/>
      <c r="F102" s="16"/>
      <c r="G102" s="16"/>
      <c r="H102" s="16"/>
      <c r="I102" s="52">
        <f t="shared" si="28"/>
        <v>0</v>
      </c>
      <c r="J102" s="16"/>
      <c r="K102" s="52">
        <f t="shared" si="29"/>
        <v>0</v>
      </c>
      <c r="L102" s="16"/>
      <c r="M102" s="16"/>
      <c r="N102" s="16"/>
      <c r="O102" s="16"/>
      <c r="P102" s="16"/>
      <c r="Q102" s="16"/>
      <c r="R102" s="53">
        <f t="shared" si="30"/>
        <v>0</v>
      </c>
      <c r="S102" s="54">
        <f t="shared" si="31"/>
        <v>0</v>
      </c>
      <c r="T102" s="32" t="str">
        <f t="shared" si="20"/>
        <v> </v>
      </c>
    </row>
    <row r="103" spans="1:20" s="11" customFormat="1" ht="12.75" hidden="1">
      <c r="A103" s="168"/>
      <c r="B103" s="169"/>
      <c r="C103" s="141"/>
      <c r="D103" s="141"/>
      <c r="E103" s="170"/>
      <c r="F103" s="16"/>
      <c r="G103" s="16"/>
      <c r="H103" s="16"/>
      <c r="I103" s="52">
        <f t="shared" si="28"/>
        <v>0</v>
      </c>
      <c r="J103" s="16"/>
      <c r="K103" s="52">
        <f t="shared" si="29"/>
        <v>0</v>
      </c>
      <c r="L103" s="16"/>
      <c r="M103" s="16"/>
      <c r="N103" s="16"/>
      <c r="O103" s="16"/>
      <c r="P103" s="16"/>
      <c r="Q103" s="16"/>
      <c r="R103" s="53">
        <f t="shared" si="30"/>
        <v>0</v>
      </c>
      <c r="S103" s="54">
        <f t="shared" si="31"/>
        <v>0</v>
      </c>
      <c r="T103" s="32" t="str">
        <f t="shared" si="20"/>
        <v> </v>
      </c>
    </row>
    <row r="104" spans="1:20" s="11" customFormat="1" ht="12.75" hidden="1">
      <c r="A104" s="166"/>
      <c r="B104" s="141"/>
      <c r="C104" s="141"/>
      <c r="D104" s="141"/>
      <c r="E104" s="170"/>
      <c r="F104" s="16"/>
      <c r="G104" s="16"/>
      <c r="H104" s="16"/>
      <c r="I104" s="52">
        <f t="shared" si="28"/>
        <v>0</v>
      </c>
      <c r="J104" s="16"/>
      <c r="K104" s="52">
        <f t="shared" si="29"/>
        <v>0</v>
      </c>
      <c r="L104" s="16"/>
      <c r="M104" s="16"/>
      <c r="N104" s="16"/>
      <c r="O104" s="16"/>
      <c r="P104" s="16"/>
      <c r="Q104" s="16"/>
      <c r="R104" s="53">
        <f t="shared" si="30"/>
        <v>0</v>
      </c>
      <c r="S104" s="54">
        <f t="shared" si="31"/>
        <v>0</v>
      </c>
      <c r="T104" s="32" t="str">
        <f t="shared" si="20"/>
        <v> </v>
      </c>
    </row>
    <row r="105" spans="1:20" s="11" customFormat="1" ht="12.75" hidden="1">
      <c r="A105" s="168"/>
      <c r="B105" s="141"/>
      <c r="C105" s="141"/>
      <c r="D105" s="141"/>
      <c r="E105" s="170"/>
      <c r="F105" s="16"/>
      <c r="G105" s="16"/>
      <c r="H105" s="16"/>
      <c r="I105" s="52">
        <f t="shared" si="28"/>
        <v>0</v>
      </c>
      <c r="J105" s="16"/>
      <c r="K105" s="52">
        <f t="shared" si="29"/>
        <v>0</v>
      </c>
      <c r="L105" s="16"/>
      <c r="M105" s="16"/>
      <c r="N105" s="16"/>
      <c r="O105" s="16"/>
      <c r="P105" s="16"/>
      <c r="Q105" s="16"/>
      <c r="R105" s="53">
        <f t="shared" si="30"/>
        <v>0</v>
      </c>
      <c r="S105" s="54">
        <f t="shared" si="31"/>
        <v>0</v>
      </c>
      <c r="T105" s="32" t="str">
        <f t="shared" si="20"/>
        <v> </v>
      </c>
    </row>
    <row r="106" spans="1:20" s="11" customFormat="1" ht="12.75" hidden="1">
      <c r="A106" s="168"/>
      <c r="B106" s="141"/>
      <c r="C106" s="141"/>
      <c r="D106" s="141"/>
      <c r="E106" s="170"/>
      <c r="F106" s="16"/>
      <c r="G106" s="16"/>
      <c r="H106" s="16"/>
      <c r="I106" s="52">
        <f t="shared" si="28"/>
        <v>0</v>
      </c>
      <c r="J106" s="16"/>
      <c r="K106" s="52">
        <f t="shared" si="29"/>
        <v>0</v>
      </c>
      <c r="L106" s="16"/>
      <c r="M106" s="16"/>
      <c r="N106" s="16"/>
      <c r="O106" s="16"/>
      <c r="P106" s="16"/>
      <c r="Q106" s="16"/>
      <c r="R106" s="53">
        <f t="shared" si="30"/>
        <v>0</v>
      </c>
      <c r="S106" s="54">
        <f t="shared" si="31"/>
        <v>0</v>
      </c>
      <c r="T106" s="32" t="str">
        <f t="shared" si="20"/>
        <v> </v>
      </c>
    </row>
    <row r="107" spans="1:20" s="11" customFormat="1" ht="12.75" hidden="1">
      <c r="A107" s="168"/>
      <c r="B107" s="141"/>
      <c r="C107" s="141"/>
      <c r="D107" s="141"/>
      <c r="E107" s="170"/>
      <c r="F107" s="16"/>
      <c r="G107" s="16"/>
      <c r="H107" s="16"/>
      <c r="I107" s="52">
        <f t="shared" si="28"/>
        <v>0</v>
      </c>
      <c r="J107" s="16"/>
      <c r="K107" s="52">
        <f t="shared" si="29"/>
        <v>0</v>
      </c>
      <c r="L107" s="16"/>
      <c r="M107" s="16"/>
      <c r="N107" s="16"/>
      <c r="O107" s="16"/>
      <c r="P107" s="16"/>
      <c r="Q107" s="16"/>
      <c r="R107" s="53">
        <f t="shared" si="30"/>
        <v>0</v>
      </c>
      <c r="S107" s="54">
        <f t="shared" si="31"/>
        <v>0</v>
      </c>
      <c r="T107" s="32" t="str">
        <f t="shared" si="20"/>
        <v> </v>
      </c>
    </row>
    <row r="108" spans="1:20" s="11" customFormat="1" ht="12.75" hidden="1">
      <c r="A108" s="177"/>
      <c r="B108" s="141"/>
      <c r="C108" s="141"/>
      <c r="D108" s="141"/>
      <c r="E108" s="170"/>
      <c r="F108" s="16"/>
      <c r="G108" s="16"/>
      <c r="H108" s="16"/>
      <c r="I108" s="52">
        <f t="shared" si="28"/>
        <v>0</v>
      </c>
      <c r="J108" s="16"/>
      <c r="K108" s="52">
        <f t="shared" si="29"/>
        <v>0</v>
      </c>
      <c r="L108" s="16"/>
      <c r="M108" s="16"/>
      <c r="N108" s="16"/>
      <c r="O108" s="16"/>
      <c r="P108" s="16"/>
      <c r="Q108" s="16"/>
      <c r="R108" s="53">
        <f t="shared" si="30"/>
        <v>0</v>
      </c>
      <c r="S108" s="54">
        <f t="shared" si="31"/>
        <v>0</v>
      </c>
      <c r="T108" s="32" t="str">
        <f t="shared" si="20"/>
        <v> </v>
      </c>
    </row>
    <row r="109" spans="1:20" s="11" customFormat="1" ht="12.75" hidden="1">
      <c r="A109" s="177"/>
      <c r="B109" s="141"/>
      <c r="C109" s="141"/>
      <c r="D109" s="141"/>
      <c r="E109" s="170"/>
      <c r="F109" s="16"/>
      <c r="G109" s="16"/>
      <c r="H109" s="16"/>
      <c r="I109" s="52">
        <f t="shared" si="28"/>
        <v>0</v>
      </c>
      <c r="J109" s="16"/>
      <c r="K109" s="52">
        <f t="shared" si="29"/>
        <v>0</v>
      </c>
      <c r="L109" s="16"/>
      <c r="M109" s="16"/>
      <c r="N109" s="16"/>
      <c r="O109" s="16"/>
      <c r="P109" s="16"/>
      <c r="Q109" s="16"/>
      <c r="R109" s="53">
        <f t="shared" si="30"/>
        <v>0</v>
      </c>
      <c r="S109" s="54">
        <f t="shared" si="31"/>
        <v>0</v>
      </c>
      <c r="T109" s="32" t="str">
        <f t="shared" si="20"/>
        <v> </v>
      </c>
    </row>
    <row r="110" spans="1:21" s="175" customFormat="1" ht="12.75" hidden="1">
      <c r="A110" s="177"/>
      <c r="B110" s="176"/>
      <c r="C110" s="141"/>
      <c r="D110" s="141"/>
      <c r="E110" s="170"/>
      <c r="F110" s="16"/>
      <c r="G110" s="16"/>
      <c r="H110" s="16"/>
      <c r="I110" s="171">
        <f>F110-G110-H110</f>
        <v>0</v>
      </c>
      <c r="J110" s="16"/>
      <c r="K110" s="171">
        <f>I110-J110</f>
        <v>0</v>
      </c>
      <c r="L110" s="16"/>
      <c r="M110" s="16"/>
      <c r="N110" s="16"/>
      <c r="O110" s="16"/>
      <c r="P110" s="16"/>
      <c r="Q110" s="16"/>
      <c r="R110" s="172">
        <f>IF(AND(SUM(M110:P110)=0,K110=0),0,SUM(M110:P110)/K110)</f>
        <v>0</v>
      </c>
      <c r="S110" s="173">
        <f>IF(AND(SUM(M110:N110)=0,K110=0),0,SUM(M110:N110)/K110)</f>
        <v>0</v>
      </c>
      <c r="T110" s="32" t="str">
        <f t="shared" si="20"/>
        <v> </v>
      </c>
      <c r="U110" s="174"/>
    </row>
    <row r="111" spans="1:20" s="175" customFormat="1" ht="12.75" hidden="1">
      <c r="A111" s="177"/>
      <c r="B111" s="176"/>
      <c r="C111" s="141"/>
      <c r="D111" s="141"/>
      <c r="E111" s="170"/>
      <c r="F111" s="16"/>
      <c r="G111" s="16"/>
      <c r="H111" s="16"/>
      <c r="I111" s="171">
        <f>F111-G111-H111</f>
        <v>0</v>
      </c>
      <c r="J111" s="16"/>
      <c r="K111" s="171">
        <f>I111-J111</f>
        <v>0</v>
      </c>
      <c r="L111" s="16"/>
      <c r="M111" s="16"/>
      <c r="N111" s="16"/>
      <c r="O111" s="16"/>
      <c r="P111" s="16"/>
      <c r="Q111" s="16"/>
      <c r="R111" s="172">
        <f>IF(AND(SUM(M111:P111)=0,K111=0),0,SUM(M111:P111)/K111)</f>
        <v>0</v>
      </c>
      <c r="S111" s="173">
        <f>IF(AND(SUM(M111:N111)=0,K111=0),0,SUM(M111:N111)/K111)</f>
        <v>0</v>
      </c>
      <c r="T111" s="32" t="str">
        <f t="shared" si="20"/>
        <v> </v>
      </c>
    </row>
    <row r="112" spans="1:20" s="175" customFormat="1" ht="12.75" hidden="1">
      <c r="A112" s="177"/>
      <c r="B112" s="176"/>
      <c r="C112" s="141"/>
      <c r="D112" s="141"/>
      <c r="E112" s="170"/>
      <c r="F112" s="16"/>
      <c r="G112" s="16"/>
      <c r="H112" s="16"/>
      <c r="I112" s="171">
        <f>F112-G112-H112</f>
        <v>0</v>
      </c>
      <c r="J112" s="16"/>
      <c r="K112" s="171">
        <f>I112-J112</f>
        <v>0</v>
      </c>
      <c r="L112" s="16"/>
      <c r="M112" s="16"/>
      <c r="N112" s="16"/>
      <c r="O112" s="16"/>
      <c r="P112" s="16"/>
      <c r="Q112" s="16"/>
      <c r="R112" s="172">
        <f>IF(AND(SUM(M112:P112)=0,K112=0),0,SUM(M112:P112)/K112)</f>
        <v>0</v>
      </c>
      <c r="S112" s="173">
        <f>IF(AND(SUM(M112:N112)=0,K112=0),0,SUM(M112:N112)/K112)</f>
        <v>0</v>
      </c>
      <c r="T112" s="32" t="str">
        <f t="shared" si="20"/>
        <v> </v>
      </c>
    </row>
    <row r="113" spans="1:20" s="175" customFormat="1" ht="12.75" hidden="1">
      <c r="A113" s="166"/>
      <c r="B113" s="139"/>
      <c r="C113" s="16"/>
      <c r="D113" s="141"/>
      <c r="E113" s="170"/>
      <c r="F113" s="16"/>
      <c r="G113" s="16"/>
      <c r="H113" s="16"/>
      <c r="I113" s="171">
        <f>F113-G113-H113</f>
        <v>0</v>
      </c>
      <c r="J113" s="16"/>
      <c r="K113" s="171">
        <f>I113-J113</f>
        <v>0</v>
      </c>
      <c r="L113" s="16"/>
      <c r="M113" s="16"/>
      <c r="N113" s="16"/>
      <c r="O113" s="16"/>
      <c r="P113" s="16"/>
      <c r="Q113" s="16"/>
      <c r="R113" s="172">
        <f>IF(AND(SUM(M113:P113)=0,K113=0),0,SUM(M113:P113)/K113)</f>
        <v>0</v>
      </c>
      <c r="S113" s="173">
        <f>IF(AND(SUM(M113:N113)=0,K113=0),0,SUM(M113:N113)/K113)</f>
        <v>0</v>
      </c>
      <c r="T113" s="32" t="str">
        <f t="shared" si="20"/>
        <v> </v>
      </c>
    </row>
    <row r="114" spans="1:20" s="175" customFormat="1" ht="12.75" hidden="1">
      <c r="A114" s="168"/>
      <c r="B114" s="139"/>
      <c r="C114" s="16"/>
      <c r="D114" s="141"/>
      <c r="E114" s="170"/>
      <c r="F114" s="16"/>
      <c r="G114" s="16"/>
      <c r="H114" s="16"/>
      <c r="I114" s="171">
        <f aca="true" t="shared" si="32" ref="I114:I121">F114-G114-H114</f>
        <v>0</v>
      </c>
      <c r="J114" s="16"/>
      <c r="K114" s="171">
        <f aca="true" t="shared" si="33" ref="K114:K121">I114-J114</f>
        <v>0</v>
      </c>
      <c r="L114" s="16"/>
      <c r="M114" s="16"/>
      <c r="N114" s="16"/>
      <c r="O114" s="16"/>
      <c r="P114" s="16"/>
      <c r="Q114" s="16"/>
      <c r="R114" s="172">
        <f aca="true" t="shared" si="34" ref="R114:R121">IF(AND(SUM(M114:P114)=0,K114=0),0,SUM(M114:P114)/K114)</f>
        <v>0</v>
      </c>
      <c r="S114" s="173">
        <f aca="true" t="shared" si="35" ref="S114:S121">IF(AND(SUM(M114:N114)=0,K114=0),0,SUM(M114:N114)/K114)</f>
        <v>0</v>
      </c>
      <c r="T114" s="32" t="str">
        <f t="shared" si="20"/>
        <v> </v>
      </c>
    </row>
    <row r="115" spans="1:20" s="175" customFormat="1" ht="12.75" hidden="1">
      <c r="A115" s="168"/>
      <c r="B115" s="139"/>
      <c r="C115" s="16"/>
      <c r="D115" s="141"/>
      <c r="E115" s="170"/>
      <c r="F115" s="16"/>
      <c r="G115" s="16"/>
      <c r="H115" s="16"/>
      <c r="I115" s="171">
        <f t="shared" si="32"/>
        <v>0</v>
      </c>
      <c r="J115" s="16"/>
      <c r="K115" s="171">
        <f t="shared" si="33"/>
        <v>0</v>
      </c>
      <c r="L115" s="16"/>
      <c r="M115" s="16"/>
      <c r="N115" s="16"/>
      <c r="O115" s="16"/>
      <c r="P115" s="16"/>
      <c r="Q115" s="16"/>
      <c r="R115" s="172">
        <f t="shared" si="34"/>
        <v>0</v>
      </c>
      <c r="S115" s="173">
        <f t="shared" si="35"/>
        <v>0</v>
      </c>
      <c r="T115" s="32" t="str">
        <f t="shared" si="20"/>
        <v> </v>
      </c>
    </row>
    <row r="116" spans="1:20" s="175" customFormat="1" ht="12.75" hidden="1">
      <c r="A116" s="168"/>
      <c r="B116" s="139"/>
      <c r="C116" s="16"/>
      <c r="D116" s="141"/>
      <c r="E116" s="170"/>
      <c r="F116" s="16"/>
      <c r="G116" s="16"/>
      <c r="H116" s="16"/>
      <c r="I116" s="171">
        <f t="shared" si="32"/>
        <v>0</v>
      </c>
      <c r="J116" s="16"/>
      <c r="K116" s="171">
        <f t="shared" si="33"/>
        <v>0</v>
      </c>
      <c r="L116" s="16"/>
      <c r="M116" s="16"/>
      <c r="N116" s="16"/>
      <c r="O116" s="16"/>
      <c r="P116" s="16"/>
      <c r="Q116" s="16"/>
      <c r="R116" s="172">
        <f t="shared" si="34"/>
        <v>0</v>
      </c>
      <c r="S116" s="173">
        <f t="shared" si="35"/>
        <v>0</v>
      </c>
      <c r="T116" s="32" t="str">
        <f t="shared" si="20"/>
        <v> </v>
      </c>
    </row>
    <row r="117" spans="1:20" s="175" customFormat="1" ht="12.75" hidden="1">
      <c r="A117" s="168"/>
      <c r="B117" s="139"/>
      <c r="C117" s="16"/>
      <c r="D117" s="141"/>
      <c r="E117" s="170"/>
      <c r="F117" s="16"/>
      <c r="G117" s="16"/>
      <c r="H117" s="16"/>
      <c r="I117" s="171">
        <f t="shared" si="32"/>
        <v>0</v>
      </c>
      <c r="J117" s="16"/>
      <c r="K117" s="171">
        <f t="shared" si="33"/>
        <v>0</v>
      </c>
      <c r="L117" s="16"/>
      <c r="M117" s="16"/>
      <c r="N117" s="16"/>
      <c r="O117" s="16"/>
      <c r="P117" s="16"/>
      <c r="Q117" s="16"/>
      <c r="R117" s="172">
        <f t="shared" si="34"/>
        <v>0</v>
      </c>
      <c r="S117" s="173">
        <f t="shared" si="35"/>
        <v>0</v>
      </c>
      <c r="T117" s="32" t="str">
        <f t="shared" si="20"/>
        <v> </v>
      </c>
    </row>
    <row r="118" spans="1:20" s="175" customFormat="1" ht="12.75" hidden="1">
      <c r="A118" s="168"/>
      <c r="B118" s="139"/>
      <c r="C118" s="16"/>
      <c r="D118" s="141"/>
      <c r="E118" s="170"/>
      <c r="F118" s="16"/>
      <c r="G118" s="16"/>
      <c r="H118" s="16"/>
      <c r="I118" s="171">
        <f t="shared" si="32"/>
        <v>0</v>
      </c>
      <c r="J118" s="16"/>
      <c r="K118" s="171">
        <f t="shared" si="33"/>
        <v>0</v>
      </c>
      <c r="L118" s="16"/>
      <c r="M118" s="16"/>
      <c r="N118" s="16"/>
      <c r="O118" s="16"/>
      <c r="P118" s="16"/>
      <c r="Q118" s="16"/>
      <c r="R118" s="172">
        <f t="shared" si="34"/>
        <v>0</v>
      </c>
      <c r="S118" s="173">
        <f t="shared" si="35"/>
        <v>0</v>
      </c>
      <c r="T118" s="32" t="str">
        <f t="shared" si="20"/>
        <v> </v>
      </c>
    </row>
    <row r="119" spans="1:20" s="175" customFormat="1" ht="12.75" hidden="1">
      <c r="A119" s="168"/>
      <c r="B119" s="139"/>
      <c r="C119" s="16"/>
      <c r="D119" s="141"/>
      <c r="E119" s="170"/>
      <c r="F119" s="16"/>
      <c r="G119" s="16"/>
      <c r="H119" s="16"/>
      <c r="I119" s="171">
        <f t="shared" si="32"/>
        <v>0</v>
      </c>
      <c r="J119" s="16"/>
      <c r="K119" s="171">
        <f t="shared" si="33"/>
        <v>0</v>
      </c>
      <c r="L119" s="16"/>
      <c r="M119" s="16"/>
      <c r="N119" s="16"/>
      <c r="O119" s="16"/>
      <c r="P119" s="16"/>
      <c r="Q119" s="16"/>
      <c r="R119" s="172">
        <f t="shared" si="34"/>
        <v>0</v>
      </c>
      <c r="S119" s="173">
        <f t="shared" si="35"/>
        <v>0</v>
      </c>
      <c r="T119" s="32" t="str">
        <f t="shared" si="20"/>
        <v> </v>
      </c>
    </row>
    <row r="120" spans="1:20" s="175" customFormat="1" ht="12.75" hidden="1">
      <c r="A120" s="168"/>
      <c r="B120" s="139"/>
      <c r="C120" s="16"/>
      <c r="D120" s="141"/>
      <c r="E120" s="170"/>
      <c r="F120" s="16"/>
      <c r="G120" s="16"/>
      <c r="H120" s="16"/>
      <c r="I120" s="171">
        <f t="shared" si="32"/>
        <v>0</v>
      </c>
      <c r="J120" s="16"/>
      <c r="K120" s="171">
        <f t="shared" si="33"/>
        <v>0</v>
      </c>
      <c r="L120" s="16"/>
      <c r="M120" s="16"/>
      <c r="N120" s="16"/>
      <c r="O120" s="16"/>
      <c r="P120" s="16"/>
      <c r="Q120" s="16"/>
      <c r="R120" s="172">
        <f t="shared" si="34"/>
        <v>0</v>
      </c>
      <c r="S120" s="173">
        <f t="shared" si="35"/>
        <v>0</v>
      </c>
      <c r="T120" s="32" t="str">
        <f t="shared" si="20"/>
        <v> </v>
      </c>
    </row>
    <row r="121" spans="1:20" s="175" customFormat="1" ht="12.75" hidden="1">
      <c r="A121" s="168"/>
      <c r="B121" s="139"/>
      <c r="C121" s="16"/>
      <c r="D121" s="141"/>
      <c r="E121" s="170"/>
      <c r="F121" s="16"/>
      <c r="G121" s="16"/>
      <c r="H121" s="16"/>
      <c r="I121" s="171">
        <f t="shared" si="32"/>
        <v>0</v>
      </c>
      <c r="J121" s="16"/>
      <c r="K121" s="171">
        <f t="shared" si="33"/>
        <v>0</v>
      </c>
      <c r="L121" s="16"/>
      <c r="M121" s="16"/>
      <c r="N121" s="16"/>
      <c r="O121" s="16"/>
      <c r="P121" s="16"/>
      <c r="Q121" s="16"/>
      <c r="R121" s="172">
        <f t="shared" si="34"/>
        <v>0</v>
      </c>
      <c r="S121" s="173">
        <f t="shared" si="35"/>
        <v>0</v>
      </c>
      <c r="T121" s="32" t="str">
        <f t="shared" si="20"/>
        <v> </v>
      </c>
    </row>
    <row r="122" spans="1:20" s="11" customFormat="1" ht="13.5" hidden="1" thickBot="1">
      <c r="A122" s="41"/>
      <c r="B122" s="16"/>
      <c r="C122" s="16"/>
      <c r="D122" s="16"/>
      <c r="E122" s="17"/>
      <c r="F122" s="16"/>
      <c r="G122" s="16"/>
      <c r="H122" s="16"/>
      <c r="I122" s="52">
        <f>F122-G122-H122</f>
        <v>0</v>
      </c>
      <c r="J122" s="16"/>
      <c r="K122" s="52">
        <f>I122-J122</f>
        <v>0</v>
      </c>
      <c r="L122" s="16"/>
      <c r="M122" s="16"/>
      <c r="N122" s="16"/>
      <c r="O122" s="16"/>
      <c r="P122" s="16"/>
      <c r="Q122" s="16"/>
      <c r="R122" s="53">
        <f>IF(AND(SUM(M122:P122)=0,K122=0),0,SUM(M122:P122)/K122)</f>
        <v>0</v>
      </c>
      <c r="S122" s="54">
        <f>IF(AND(SUM(M122:N122)=0,K122=0),0,SUM(M122:N122)/K122)</f>
        <v>0</v>
      </c>
      <c r="T122" s="32" t="str">
        <f t="shared" si="20"/>
        <v> </v>
      </c>
    </row>
    <row r="123" spans="1:20" s="12" customFormat="1" ht="12.75">
      <c r="A123" s="55" t="s">
        <v>5</v>
      </c>
      <c r="B123" s="66"/>
      <c r="C123" s="66"/>
      <c r="D123" s="66"/>
      <c r="E123" s="67"/>
      <c r="F123" s="56">
        <f>SUMIF(A5:A122,"РФ",F5:F122)</f>
        <v>394</v>
      </c>
      <c r="G123" s="56">
        <f>SUMIF(A5:A122,"РФ",G5:G122)</f>
        <v>19</v>
      </c>
      <c r="H123" s="56">
        <f>SUMIF(A5:A122,"РФ",H5:H122)</f>
        <v>2</v>
      </c>
      <c r="I123" s="56">
        <f>SUMIF(A5:A122,"РФ",I5:I122)</f>
        <v>373</v>
      </c>
      <c r="J123" s="56">
        <f>SUMIF(A5:A122,"РФ",J5:J122)</f>
        <v>6</v>
      </c>
      <c r="K123" s="56">
        <f>SUMIF(A5:A122,"РФ",K5:K122)</f>
        <v>367</v>
      </c>
      <c r="L123" s="56">
        <f>SUMIF(A5:A122,"РФ",L5:L122)</f>
        <v>102</v>
      </c>
      <c r="M123" s="56">
        <f>SUMIF(A5:A122,"РФ",M5:M122)</f>
        <v>39</v>
      </c>
      <c r="N123" s="56">
        <f>SUMIF(A5:A122,"РФ",N5:N122)</f>
        <v>170</v>
      </c>
      <c r="O123" s="56">
        <f>SUMIF(A5:A122,"РФ",O5:O122)</f>
        <v>22</v>
      </c>
      <c r="P123" s="56">
        <f>SUMIF(A5:A122,"РФ",P5:P122)</f>
        <v>17</v>
      </c>
      <c r="Q123" s="56">
        <f>SUMIF(A5:A122,"РФ",Q5:Q122)</f>
        <v>119</v>
      </c>
      <c r="R123" s="162">
        <f>IF(AND(SUM(M123:P123)=0,K123=0),0,SUM(M123:P123)/K123)</f>
        <v>0.6757493188010899</v>
      </c>
      <c r="S123" s="163">
        <f>IF(AND(SUM(M123:N123)=0,K123=0),0,SUM(M123:N123)/K123)</f>
        <v>0.5694822888283378</v>
      </c>
      <c r="T123" s="32" t="str">
        <f t="shared" si="20"/>
        <v> </v>
      </c>
    </row>
    <row r="124" spans="1:20" s="12" customFormat="1" ht="12.75">
      <c r="A124" s="57" t="s">
        <v>6</v>
      </c>
      <c r="B124" s="68"/>
      <c r="C124" s="68"/>
      <c r="D124" s="68"/>
      <c r="E124" s="69"/>
      <c r="F124" s="58">
        <f>SUMIF(A5:A122,"РС",F5:F122)</f>
        <v>0</v>
      </c>
      <c r="G124" s="58">
        <f>SUMIF(A5:A122,"РС",G5:G122)</f>
        <v>0</v>
      </c>
      <c r="H124" s="58">
        <f>SUMIF(A5:A122,"РС",H5:H122)</f>
        <v>0</v>
      </c>
      <c r="I124" s="58">
        <f>SUMIF(A5:A122,"РС",I5:I122)</f>
        <v>0</v>
      </c>
      <c r="J124" s="58">
        <f>SUMIF(A5:A122,"РС",J5:J122)</f>
        <v>0</v>
      </c>
      <c r="K124" s="58">
        <f>SUMIF(A5:A122,"РС",K5:K122)</f>
        <v>0</v>
      </c>
      <c r="L124" s="58">
        <f>SUMIF(A5:A122,"РС",L5:L122)</f>
        <v>0</v>
      </c>
      <c r="M124" s="58">
        <f>SUMIF(A5:A122,"РС",M5:M122)</f>
        <v>0</v>
      </c>
      <c r="N124" s="58">
        <f>SUMIF(A5:A122,"РС",N5:N122)</f>
        <v>0</v>
      </c>
      <c r="O124" s="58">
        <f>SUMIF(A5:A122,"РС",O5:O122)</f>
        <v>0</v>
      </c>
      <c r="P124" s="58">
        <f>SUMIF(A5:A122,"РС",P5:P122)</f>
        <v>0</v>
      </c>
      <c r="Q124" s="58">
        <f>SUMIF(A5:A122,"РС",Q5:Q122)</f>
        <v>0</v>
      </c>
      <c r="R124" s="65">
        <f>IF(AND(SUM(M124:P124)=0,K124=0),0,SUM(M124:P124)/K124)</f>
        <v>0</v>
      </c>
      <c r="S124" s="65">
        <f>IF(AND(SUM(M124:N124)=0,K124=0),0,SUM(M124:N124)/K124)</f>
        <v>0</v>
      </c>
      <c r="T124" s="32" t="str">
        <f t="shared" si="20"/>
        <v> </v>
      </c>
    </row>
    <row r="125" spans="1:20" s="12" customFormat="1" ht="12.75">
      <c r="A125" s="57" t="s">
        <v>43</v>
      </c>
      <c r="B125" s="68"/>
      <c r="C125" s="123"/>
      <c r="D125" s="68"/>
      <c r="E125" s="69"/>
      <c r="F125" s="58">
        <f>SUMIF(A5:A122,"в/б",F5:F122)</f>
        <v>1</v>
      </c>
      <c r="G125" s="58">
        <f>SUMIF(A5:A122,"в/б",G5:G122)</f>
        <v>0</v>
      </c>
      <c r="H125" s="58">
        <f>SUMIF(A5:A122,"в/б",H5:H122)</f>
        <v>0</v>
      </c>
      <c r="I125" s="58">
        <f>SUMIF(A5:A122,"в/б",I5:I122)</f>
        <v>1</v>
      </c>
      <c r="J125" s="58">
        <f>SUMIF(A5:A122,"в/б",J5:J122)</f>
        <v>0</v>
      </c>
      <c r="K125" s="58">
        <f>SUMIF(A5:A122,"в/б",K5:K122)</f>
        <v>1</v>
      </c>
      <c r="L125" s="58">
        <f>SUMIF(A5:A122,"в/б",L5:L122)</f>
        <v>0</v>
      </c>
      <c r="M125" s="58">
        <f>SUMIF(A5:A122,"в/б",M5:M122)</f>
        <v>0</v>
      </c>
      <c r="N125" s="58">
        <f>SUMIF(A5:A122,"в/б",N5:N122)</f>
        <v>0</v>
      </c>
      <c r="O125" s="58">
        <f>SUMIF(A5:A122,"в/б",O5:O122)</f>
        <v>0</v>
      </c>
      <c r="P125" s="58">
        <f>SUMIF(A5:A122,"в/б",P5:P122)</f>
        <v>0</v>
      </c>
      <c r="Q125" s="58">
        <f>SUMIF(A5:A122,"в/б",Q5:Q122)</f>
        <v>1</v>
      </c>
      <c r="R125" s="65">
        <f>IF(AND(SUM(M125:P125)=0,K125=0),0,SUM(M125:P125)/K125)</f>
        <v>0</v>
      </c>
      <c r="S125" s="65">
        <f>IF(AND(SUM(M125:N125)=0,K125=0),0,SUM(M125:N125)/K125)</f>
        <v>0</v>
      </c>
      <c r="T125" s="32" t="str">
        <f t="shared" si="20"/>
        <v> </v>
      </c>
    </row>
    <row r="126" spans="1:20" s="12" customFormat="1" ht="13.5" thickBot="1">
      <c r="A126" s="61" t="s">
        <v>54</v>
      </c>
      <c r="B126" s="70"/>
      <c r="C126" s="70"/>
      <c r="D126" s="70"/>
      <c r="E126" s="71"/>
      <c r="F126" s="348">
        <f>SUM(F5:F122)</f>
        <v>395</v>
      </c>
      <c r="G126" s="348">
        <f aca="true" t="shared" si="36" ref="G126:Q126">SUM(G5:G122)</f>
        <v>19</v>
      </c>
      <c r="H126" s="348">
        <f t="shared" si="36"/>
        <v>2</v>
      </c>
      <c r="I126" s="348">
        <f t="shared" si="36"/>
        <v>374</v>
      </c>
      <c r="J126" s="348">
        <f t="shared" si="36"/>
        <v>6</v>
      </c>
      <c r="K126" s="348">
        <f t="shared" si="36"/>
        <v>368</v>
      </c>
      <c r="L126" s="348">
        <f>SUM(L5:L122)</f>
        <v>102</v>
      </c>
      <c r="M126" s="348">
        <f t="shared" si="36"/>
        <v>39</v>
      </c>
      <c r="N126" s="348">
        <f t="shared" si="36"/>
        <v>170</v>
      </c>
      <c r="O126" s="348">
        <f t="shared" si="36"/>
        <v>22</v>
      </c>
      <c r="P126" s="348">
        <f t="shared" si="36"/>
        <v>17</v>
      </c>
      <c r="Q126" s="58">
        <f t="shared" si="36"/>
        <v>120</v>
      </c>
      <c r="R126" s="65">
        <f>IF(AND(SUM(M126:P126)=0,K126=0),0,SUM(M126:P126)/K126)</f>
        <v>0.6739130434782609</v>
      </c>
      <c r="S126" s="65">
        <f>IF(AND(SUM(M126:N126)=0,K126=0),0,SUM(M126:N126)/K126)</f>
        <v>0.5679347826086957</v>
      </c>
      <c r="T126" s="32" t="str">
        <f t="shared" si="20"/>
        <v> </v>
      </c>
    </row>
    <row r="127" spans="1:20" s="5" customFormat="1" ht="12.75">
      <c r="A127" s="20"/>
      <c r="B127" s="21"/>
      <c r="C127" s="21"/>
      <c r="D127" s="21"/>
      <c r="E127" s="22"/>
      <c r="F127" s="23"/>
      <c r="G127" s="23"/>
      <c r="H127" s="23"/>
      <c r="I127" s="9"/>
      <c r="J127" s="28"/>
      <c r="K127" s="40"/>
      <c r="L127" s="21"/>
      <c r="M127" s="30"/>
      <c r="N127" s="30"/>
      <c r="O127" s="30"/>
      <c r="P127" s="30"/>
      <c r="Q127" s="30"/>
      <c r="R127" s="349"/>
      <c r="S127" s="349"/>
      <c r="T127" s="32" t="str">
        <f>IF(K127=SUM(M127:Q127)," ","ОШИБКА")</f>
        <v> </v>
      </c>
    </row>
    <row r="128" spans="6:20" ht="12.75">
      <c r="F128" s="23"/>
      <c r="G128" s="23"/>
      <c r="H128" s="23"/>
      <c r="I128" s="9"/>
      <c r="J128" s="28"/>
      <c r="K128" s="350"/>
      <c r="L128" s="21"/>
      <c r="M128" s="30"/>
      <c r="N128" s="30"/>
      <c r="O128" s="30"/>
      <c r="P128" s="30"/>
      <c r="Q128" s="30"/>
      <c r="R128" s="349"/>
      <c r="S128" s="349"/>
      <c r="T128" s="32"/>
    </row>
    <row r="129" spans="6:20" ht="12.75">
      <c r="F129" s="23"/>
      <c r="G129" s="23"/>
      <c r="H129" s="23"/>
      <c r="I129" s="9"/>
      <c r="J129" s="28"/>
      <c r="K129" s="350"/>
      <c r="L129" s="21"/>
      <c r="M129" s="30"/>
      <c r="N129" s="30"/>
      <c r="O129" s="30"/>
      <c r="P129" s="30"/>
      <c r="Q129" s="30"/>
      <c r="R129" s="349"/>
      <c r="S129" s="349"/>
      <c r="T129" s="32"/>
    </row>
    <row r="130" spans="6:20" ht="12.75">
      <c r="F130" s="23"/>
      <c r="G130" s="23"/>
      <c r="H130" s="23"/>
      <c r="I130" s="9"/>
      <c r="J130" s="28"/>
      <c r="K130" s="350"/>
      <c r="L130" s="21"/>
      <c r="M130" s="30"/>
      <c r="N130" s="30"/>
      <c r="O130" s="30"/>
      <c r="P130" s="30"/>
      <c r="Q130" s="30"/>
      <c r="R130" s="349"/>
      <c r="S130" s="349"/>
      <c r="T130" s="32"/>
    </row>
    <row r="131" spans="6:20" ht="12.75">
      <c r="F131" s="23"/>
      <c r="G131" s="23"/>
      <c r="H131" s="23"/>
      <c r="I131" s="9"/>
      <c r="J131" s="28"/>
      <c r="K131" s="350"/>
      <c r="L131" s="21"/>
      <c r="M131" s="30"/>
      <c r="N131" s="30"/>
      <c r="O131" s="30"/>
      <c r="P131" s="30"/>
      <c r="Q131" s="30"/>
      <c r="R131" s="349"/>
      <c r="S131" s="349"/>
      <c r="T131" s="32"/>
    </row>
    <row r="132" spans="6:20" ht="12.75">
      <c r="F132" s="23"/>
      <c r="G132" s="23"/>
      <c r="H132" s="23"/>
      <c r="I132" s="9"/>
      <c r="J132" s="28"/>
      <c r="K132" s="350"/>
      <c r="L132" s="21"/>
      <c r="M132" s="30"/>
      <c r="N132" s="30"/>
      <c r="O132" s="30"/>
      <c r="P132" s="30"/>
      <c r="Q132" s="30"/>
      <c r="R132" s="349"/>
      <c r="S132" s="349"/>
      <c r="T132" s="32"/>
    </row>
    <row r="133" spans="6:20" ht="12.75">
      <c r="F133" s="23"/>
      <c r="G133" s="23"/>
      <c r="H133" s="23"/>
      <c r="I133" s="9"/>
      <c r="J133" s="28"/>
      <c r="K133" s="350"/>
      <c r="L133" s="21"/>
      <c r="M133" s="30"/>
      <c r="N133" s="30"/>
      <c r="O133" s="30"/>
      <c r="P133" s="30"/>
      <c r="Q133" s="30"/>
      <c r="R133" s="349"/>
      <c r="S133" s="349"/>
      <c r="T133" s="32"/>
    </row>
    <row r="134" spans="6:20" ht="12.75">
      <c r="F134" s="23"/>
      <c r="G134" s="23"/>
      <c r="H134" s="23"/>
      <c r="I134" s="9"/>
      <c r="J134" s="28"/>
      <c r="K134" s="350"/>
      <c r="L134" s="21"/>
      <c r="M134" s="30"/>
      <c r="N134" s="30"/>
      <c r="O134" s="30"/>
      <c r="P134" s="30"/>
      <c r="Q134" s="30"/>
      <c r="R134" s="349"/>
      <c r="S134" s="349"/>
      <c r="T134" s="32"/>
    </row>
    <row r="135" spans="6:20" ht="12.75">
      <c r="F135" s="23"/>
      <c r="G135" s="23"/>
      <c r="H135" s="23"/>
      <c r="I135" s="9"/>
      <c r="J135" s="28"/>
      <c r="K135" s="350"/>
      <c r="L135" s="21"/>
      <c r="M135" s="30"/>
      <c r="N135" s="30"/>
      <c r="O135" s="30"/>
      <c r="P135" s="30"/>
      <c r="Q135" s="30"/>
      <c r="R135" s="349"/>
      <c r="S135" s="349"/>
      <c r="T135" s="32"/>
    </row>
    <row r="136" spans="6:20" ht="12.75">
      <c r="F136" s="23"/>
      <c r="G136" s="23"/>
      <c r="H136" s="23"/>
      <c r="I136" s="9"/>
      <c r="J136" s="28"/>
      <c r="K136" s="350"/>
      <c r="L136" s="21"/>
      <c r="M136" s="30"/>
      <c r="N136" s="30"/>
      <c r="O136" s="30"/>
      <c r="P136" s="30"/>
      <c r="Q136" s="30"/>
      <c r="R136" s="349"/>
      <c r="S136" s="349"/>
      <c r="T136" s="32"/>
    </row>
    <row r="137" spans="6:20" ht="12.75">
      <c r="F137" s="23"/>
      <c r="G137" s="23"/>
      <c r="H137" s="23"/>
      <c r="I137" s="9"/>
      <c r="J137" s="28"/>
      <c r="K137" s="350"/>
      <c r="L137" s="21"/>
      <c r="M137" s="30"/>
      <c r="N137" s="30"/>
      <c r="O137" s="30"/>
      <c r="P137" s="30"/>
      <c r="Q137" s="30"/>
      <c r="R137" s="349"/>
      <c r="S137" s="349"/>
      <c r="T137" s="32"/>
    </row>
    <row r="138" spans="6:20" ht="12.75"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349"/>
      <c r="S138" s="349"/>
      <c r="T138" s="32"/>
    </row>
    <row r="139" spans="6:20" ht="12.75"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349"/>
      <c r="S139" s="349"/>
      <c r="T139" s="32"/>
    </row>
    <row r="140" spans="6:20" ht="12.75"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349"/>
      <c r="S140" s="349"/>
      <c r="T140" s="32"/>
    </row>
    <row r="141" spans="6:20" ht="12.75"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349"/>
      <c r="S141" s="349"/>
      <c r="T141" s="32"/>
    </row>
  </sheetData>
  <sheetProtection/>
  <protectedRanges>
    <protectedRange password="CF7A" sqref="I122 K122 R5:T5 R122:S141 I5:I109 K5:K109 R6:S109 T6:T141" name="Диапазон1"/>
    <protectedRange password="CF7A" sqref="R110:S121 I110:I121 K110:K121" name="Диапазон1_1"/>
  </protectedRanges>
  <mergeCells count="18">
    <mergeCell ref="E2:E3"/>
    <mergeCell ref="D2:D3"/>
    <mergeCell ref="I2:I3"/>
    <mergeCell ref="H2:H3"/>
    <mergeCell ref="G2:G3"/>
    <mergeCell ref="R2:R3"/>
    <mergeCell ref="K2:L2"/>
    <mergeCell ref="F2:F3"/>
    <mergeCell ref="S2:S3"/>
    <mergeCell ref="A1:S1"/>
    <mergeCell ref="C2:C3"/>
    <mergeCell ref="B2:B3"/>
    <mergeCell ref="A2:A3"/>
    <mergeCell ref="M2:M3"/>
    <mergeCell ref="N2:N3"/>
    <mergeCell ref="Q2:Q3"/>
    <mergeCell ref="O2:P2"/>
    <mergeCell ref="J2:J3"/>
  </mergeCells>
  <conditionalFormatting sqref="T5:T141">
    <cfRule type="containsText" priority="40" dxfId="16" operator="containsText" stopIfTrue="1" text="ОШИБКА">
      <formula>NOT(ISERROR(SEARCH("ОШИБКА",T5)))</formula>
    </cfRule>
    <cfRule type="containsText" priority="41" dxfId="17" operator="containsText" stopIfTrue="1" text="ОШИБКА">
      <formula>NOT(ISERROR(SEARCH("ОШИБКА",T5)))</formula>
    </cfRule>
    <cfRule type="containsErrors" priority="42" dxfId="18" stopIfTrue="1">
      <formula>ISERROR(T5)</formula>
    </cfRule>
  </conditionalFormatting>
  <printOptions/>
  <pageMargins left="0.3937007874015748" right="0.2755905511811024" top="0.31496062992125984" bottom="0.15748031496062992" header="0.31496062992125984" footer="0.31496062992125984"/>
  <pageSetup horizontalDpi="600" verticalDpi="600" orientation="landscape" paperSize="9" scale="67" r:id="rId1"/>
  <rowBreaks count="2" manualBreakCount="2">
    <brk id="52" max="18" man="1"/>
    <brk id="12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55"/>
  <sheetViews>
    <sheetView view="pageBreakPreview" zoomScaleSheetLayoutView="100" zoomScalePageLayoutView="0" workbookViewId="0" topLeftCell="A436">
      <selection activeCell="C467" sqref="C467"/>
    </sheetView>
  </sheetViews>
  <sheetFormatPr defaultColWidth="9.140625" defaultRowHeight="15"/>
  <cols>
    <col min="1" max="1" width="8.8515625" style="0" customWidth="1"/>
    <col min="3" max="3" width="37.28125" style="0" customWidth="1"/>
    <col min="4" max="4" width="4.28125" style="0" customWidth="1"/>
    <col min="5" max="5" width="11.7109375" style="0" customWidth="1"/>
    <col min="6" max="6" width="13.140625" style="259" customWidth="1"/>
    <col min="7" max="7" width="42.28125" style="0" customWidth="1"/>
    <col min="8" max="8" width="25.7109375" style="0" customWidth="1"/>
    <col min="9" max="9" width="6.57421875" style="0" customWidth="1"/>
    <col min="10" max="10" width="5.57421875" style="0" customWidth="1"/>
    <col min="11" max="12" width="5.7109375" style="0" customWidth="1"/>
    <col min="13" max="13" width="5.421875" style="258" customWidth="1"/>
    <col min="15" max="15" width="5.140625" style="0" customWidth="1"/>
    <col min="16" max="16" width="7.28125" style="0" customWidth="1"/>
  </cols>
  <sheetData>
    <row r="1" spans="1:13" ht="15" thickBot="1">
      <c r="A1" s="224" t="s">
        <v>23</v>
      </c>
      <c r="B1" s="14"/>
      <c r="C1" s="14"/>
      <c r="D1" s="14"/>
      <c r="E1" s="14"/>
      <c r="F1" s="98"/>
      <c r="G1" s="98"/>
      <c r="H1" s="98"/>
      <c r="I1" s="14"/>
      <c r="J1" s="14"/>
      <c r="K1" s="14"/>
      <c r="L1" s="14"/>
      <c r="M1" s="158"/>
    </row>
    <row r="2" spans="1:13" ht="117">
      <c r="A2" s="76" t="s">
        <v>10</v>
      </c>
      <c r="B2" s="49" t="s">
        <v>50</v>
      </c>
      <c r="C2" s="49" t="s">
        <v>18</v>
      </c>
      <c r="D2" s="49" t="s">
        <v>7</v>
      </c>
      <c r="E2" s="77" t="s">
        <v>11</v>
      </c>
      <c r="F2" s="49" t="s">
        <v>25</v>
      </c>
      <c r="G2" s="49" t="s">
        <v>26</v>
      </c>
      <c r="H2" s="49" t="s">
        <v>31</v>
      </c>
      <c r="I2" s="49" t="s">
        <v>19</v>
      </c>
      <c r="J2" s="49" t="s">
        <v>38</v>
      </c>
      <c r="K2" s="49" t="s">
        <v>39</v>
      </c>
      <c r="L2" s="49" t="s">
        <v>40</v>
      </c>
      <c r="M2" s="159" t="s">
        <v>41</v>
      </c>
    </row>
    <row r="3" spans="1:13" ht="15" thickBot="1">
      <c r="A3" s="78">
        <v>1</v>
      </c>
      <c r="B3" s="79">
        <v>2</v>
      </c>
      <c r="C3" s="79">
        <v>3</v>
      </c>
      <c r="D3" s="79">
        <v>4</v>
      </c>
      <c r="E3" s="79">
        <v>5</v>
      </c>
      <c r="F3" s="79">
        <v>6</v>
      </c>
      <c r="G3" s="79">
        <v>7</v>
      </c>
      <c r="H3" s="79">
        <v>8</v>
      </c>
      <c r="I3" s="79">
        <v>9</v>
      </c>
      <c r="J3" s="79">
        <v>10</v>
      </c>
      <c r="K3" s="79">
        <v>11</v>
      </c>
      <c r="L3" s="79">
        <v>12</v>
      </c>
      <c r="M3" s="160">
        <v>13</v>
      </c>
    </row>
    <row r="4" spans="1:14" ht="14.25">
      <c r="A4" s="75" t="s">
        <v>5</v>
      </c>
      <c r="B4" s="16" t="s">
        <v>167</v>
      </c>
      <c r="C4" s="16" t="s">
        <v>149</v>
      </c>
      <c r="D4" s="100">
        <v>1</v>
      </c>
      <c r="E4" s="101" t="s">
        <v>331</v>
      </c>
      <c r="F4" s="248" t="s">
        <v>473</v>
      </c>
      <c r="G4" s="126" t="s">
        <v>200</v>
      </c>
      <c r="H4" s="206" t="s">
        <v>339</v>
      </c>
      <c r="I4" s="178">
        <v>12</v>
      </c>
      <c r="J4" s="178">
        <v>1</v>
      </c>
      <c r="K4" s="178">
        <v>9</v>
      </c>
      <c r="L4" s="178">
        <v>1</v>
      </c>
      <c r="M4" s="109">
        <v>1</v>
      </c>
      <c r="N4" s="91">
        <f aca="true" t="shared" si="0" ref="N4:N74">SUM(J4:M4)</f>
        <v>12</v>
      </c>
    </row>
    <row r="5" spans="1:14" ht="14.25">
      <c r="A5" s="4" t="s">
        <v>6</v>
      </c>
      <c r="B5" s="16" t="s">
        <v>167</v>
      </c>
      <c r="C5" s="16" t="s">
        <v>149</v>
      </c>
      <c r="D5" s="100">
        <v>1</v>
      </c>
      <c r="E5" s="101" t="s">
        <v>331</v>
      </c>
      <c r="F5" s="248" t="s">
        <v>473</v>
      </c>
      <c r="G5" s="126" t="s">
        <v>200</v>
      </c>
      <c r="H5" s="206" t="s">
        <v>339</v>
      </c>
      <c r="I5" s="179">
        <v>0</v>
      </c>
      <c r="J5" s="179">
        <v>0</v>
      </c>
      <c r="K5" s="179">
        <v>0</v>
      </c>
      <c r="L5" s="179">
        <v>0</v>
      </c>
      <c r="M5" s="179">
        <v>0</v>
      </c>
      <c r="N5" s="91">
        <f t="shared" si="0"/>
        <v>0</v>
      </c>
    </row>
    <row r="6" spans="1:14" ht="14.25">
      <c r="A6" s="4" t="s">
        <v>43</v>
      </c>
      <c r="B6" s="16" t="s">
        <v>167</v>
      </c>
      <c r="C6" s="16" t="s">
        <v>149</v>
      </c>
      <c r="D6" s="100">
        <v>1</v>
      </c>
      <c r="E6" s="101" t="s">
        <v>331</v>
      </c>
      <c r="F6" s="248" t="s">
        <v>473</v>
      </c>
      <c r="G6" s="126" t="s">
        <v>200</v>
      </c>
      <c r="H6" s="206" t="s">
        <v>339</v>
      </c>
      <c r="I6" s="179">
        <v>0</v>
      </c>
      <c r="J6" s="179">
        <v>0</v>
      </c>
      <c r="K6" s="179">
        <v>0</v>
      </c>
      <c r="L6" s="179">
        <v>0</v>
      </c>
      <c r="M6" s="179">
        <v>0</v>
      </c>
      <c r="N6" s="91">
        <f t="shared" si="0"/>
        <v>0</v>
      </c>
    </row>
    <row r="7" spans="1:14" ht="27">
      <c r="A7" s="51" t="s">
        <v>57</v>
      </c>
      <c r="B7" s="16" t="s">
        <v>167</v>
      </c>
      <c r="C7" s="16" t="s">
        <v>149</v>
      </c>
      <c r="D7" s="100">
        <v>1</v>
      </c>
      <c r="E7" s="101" t="s">
        <v>331</v>
      </c>
      <c r="F7" s="248" t="s">
        <v>473</v>
      </c>
      <c r="G7" s="126" t="s">
        <v>200</v>
      </c>
      <c r="H7" s="206" t="s">
        <v>339</v>
      </c>
      <c r="I7" s="97">
        <f>SUM(I4:I6)</f>
        <v>12</v>
      </c>
      <c r="J7" s="97">
        <f>SUM(J4:J6)</f>
        <v>1</v>
      </c>
      <c r="K7" s="97">
        <f>SUM(K4:K6)</f>
        <v>9</v>
      </c>
      <c r="L7" s="97">
        <f>SUM(L4:L6)</f>
        <v>1</v>
      </c>
      <c r="M7" s="312">
        <f>SUM(M4:M6)</f>
        <v>1</v>
      </c>
      <c r="N7" s="91">
        <f t="shared" si="0"/>
        <v>12</v>
      </c>
    </row>
    <row r="8" spans="1:14" ht="14.25">
      <c r="A8" s="75" t="s">
        <v>5</v>
      </c>
      <c r="B8" s="16" t="s">
        <v>167</v>
      </c>
      <c r="C8" s="16" t="s">
        <v>149</v>
      </c>
      <c r="D8" s="100">
        <v>1</v>
      </c>
      <c r="E8" s="101" t="s">
        <v>331</v>
      </c>
      <c r="F8" s="248" t="s">
        <v>342</v>
      </c>
      <c r="G8" s="126" t="s">
        <v>203</v>
      </c>
      <c r="H8" s="126" t="s">
        <v>204</v>
      </c>
      <c r="I8" s="178">
        <v>12</v>
      </c>
      <c r="J8" s="178">
        <v>0</v>
      </c>
      <c r="K8" s="178">
        <v>7</v>
      </c>
      <c r="L8" s="178">
        <v>1</v>
      </c>
      <c r="M8" s="109">
        <v>4</v>
      </c>
      <c r="N8" s="91">
        <f t="shared" si="0"/>
        <v>12</v>
      </c>
    </row>
    <row r="9" spans="1:14" ht="14.25">
      <c r="A9" s="4" t="s">
        <v>6</v>
      </c>
      <c r="B9" s="16" t="s">
        <v>167</v>
      </c>
      <c r="C9" s="16" t="s">
        <v>149</v>
      </c>
      <c r="D9" s="100">
        <v>1</v>
      </c>
      <c r="E9" s="101" t="s">
        <v>331</v>
      </c>
      <c r="F9" s="248" t="s">
        <v>342</v>
      </c>
      <c r="G9" s="126" t="s">
        <v>203</v>
      </c>
      <c r="H9" s="126" t="s">
        <v>204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91">
        <f t="shared" si="0"/>
        <v>0</v>
      </c>
    </row>
    <row r="10" spans="1:14" ht="14.25">
      <c r="A10" s="4" t="s">
        <v>43</v>
      </c>
      <c r="B10" s="16" t="s">
        <v>167</v>
      </c>
      <c r="C10" s="16" t="s">
        <v>149</v>
      </c>
      <c r="D10" s="100">
        <v>1</v>
      </c>
      <c r="E10" s="101" t="s">
        <v>331</v>
      </c>
      <c r="F10" s="248" t="s">
        <v>342</v>
      </c>
      <c r="G10" s="126" t="s">
        <v>203</v>
      </c>
      <c r="H10" s="126" t="s">
        <v>204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91">
        <f t="shared" si="0"/>
        <v>0</v>
      </c>
    </row>
    <row r="11" spans="1:14" ht="27">
      <c r="A11" s="51" t="s">
        <v>57</v>
      </c>
      <c r="B11" s="16" t="s">
        <v>167</v>
      </c>
      <c r="C11" s="16" t="s">
        <v>149</v>
      </c>
      <c r="D11" s="100">
        <v>1</v>
      </c>
      <c r="E11" s="101" t="s">
        <v>331</v>
      </c>
      <c r="F11" s="248" t="s">
        <v>342</v>
      </c>
      <c r="G11" s="126" t="s">
        <v>203</v>
      </c>
      <c r="H11" s="126" t="s">
        <v>204</v>
      </c>
      <c r="I11" s="97">
        <f>SUM(I8:I10)</f>
        <v>12</v>
      </c>
      <c r="J11" s="97">
        <f>SUM(J8:J10)</f>
        <v>0</v>
      </c>
      <c r="K11" s="97">
        <f>SUM(K8:K10)</f>
        <v>7</v>
      </c>
      <c r="L11" s="97">
        <f>SUM(L8:L10)</f>
        <v>1</v>
      </c>
      <c r="M11" s="312">
        <f>SUM(M8:M10)</f>
        <v>4</v>
      </c>
      <c r="N11" s="91">
        <f t="shared" si="0"/>
        <v>12</v>
      </c>
    </row>
    <row r="12" spans="1:14" ht="14.25">
      <c r="A12" s="75" t="s">
        <v>5</v>
      </c>
      <c r="B12" s="16" t="s">
        <v>167</v>
      </c>
      <c r="C12" s="16" t="s">
        <v>149</v>
      </c>
      <c r="D12" s="100">
        <v>1</v>
      </c>
      <c r="E12" s="101" t="s">
        <v>331</v>
      </c>
      <c r="F12" s="248" t="s">
        <v>474</v>
      </c>
      <c r="G12" s="126" t="s">
        <v>202</v>
      </c>
      <c r="H12" s="126" t="s">
        <v>206</v>
      </c>
      <c r="I12" s="178">
        <v>12</v>
      </c>
      <c r="J12" s="178">
        <v>1</v>
      </c>
      <c r="K12" s="178">
        <v>9</v>
      </c>
      <c r="L12" s="178">
        <v>2</v>
      </c>
      <c r="M12" s="109">
        <v>0</v>
      </c>
      <c r="N12" s="91">
        <f t="shared" si="0"/>
        <v>12</v>
      </c>
    </row>
    <row r="13" spans="1:14" ht="14.25">
      <c r="A13" s="4" t="s">
        <v>6</v>
      </c>
      <c r="B13" s="16" t="s">
        <v>167</v>
      </c>
      <c r="C13" s="16" t="s">
        <v>149</v>
      </c>
      <c r="D13" s="100">
        <v>1</v>
      </c>
      <c r="E13" s="101" t="s">
        <v>331</v>
      </c>
      <c r="F13" s="248" t="s">
        <v>474</v>
      </c>
      <c r="G13" s="126" t="s">
        <v>202</v>
      </c>
      <c r="H13" s="126" t="s">
        <v>206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91">
        <f t="shared" si="0"/>
        <v>0</v>
      </c>
    </row>
    <row r="14" spans="1:14" ht="14.25">
      <c r="A14" s="4" t="s">
        <v>43</v>
      </c>
      <c r="B14" s="16" t="s">
        <v>167</v>
      </c>
      <c r="C14" s="16" t="s">
        <v>149</v>
      </c>
      <c r="D14" s="100">
        <v>1</v>
      </c>
      <c r="E14" s="101" t="s">
        <v>331</v>
      </c>
      <c r="F14" s="248" t="s">
        <v>474</v>
      </c>
      <c r="G14" s="126" t="s">
        <v>202</v>
      </c>
      <c r="H14" s="126" t="s">
        <v>206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  <c r="N14" s="91">
        <f t="shared" si="0"/>
        <v>0</v>
      </c>
    </row>
    <row r="15" spans="1:14" ht="27">
      <c r="A15" s="51" t="s">
        <v>57</v>
      </c>
      <c r="B15" s="16" t="s">
        <v>167</v>
      </c>
      <c r="C15" s="16" t="s">
        <v>149</v>
      </c>
      <c r="D15" s="100">
        <v>1</v>
      </c>
      <c r="E15" s="101" t="s">
        <v>331</v>
      </c>
      <c r="F15" s="248" t="s">
        <v>474</v>
      </c>
      <c r="G15" s="126" t="s">
        <v>202</v>
      </c>
      <c r="H15" s="126" t="s">
        <v>206</v>
      </c>
      <c r="I15" s="184">
        <f>SUM(I12:I14)</f>
        <v>12</v>
      </c>
      <c r="J15" s="184">
        <f>SUM(J12:J14)</f>
        <v>1</v>
      </c>
      <c r="K15" s="184">
        <f>SUM(K12:K14)</f>
        <v>9</v>
      </c>
      <c r="L15" s="184">
        <f>SUM(L12:L14)</f>
        <v>2</v>
      </c>
      <c r="M15" s="288">
        <f>SUM(M12:M14)</f>
        <v>0</v>
      </c>
      <c r="N15" s="91">
        <f t="shared" si="0"/>
        <v>12</v>
      </c>
    </row>
    <row r="16" spans="1:14" ht="14.25">
      <c r="A16" s="75" t="s">
        <v>5</v>
      </c>
      <c r="B16" s="16" t="s">
        <v>167</v>
      </c>
      <c r="C16" s="16" t="s">
        <v>149</v>
      </c>
      <c r="D16" s="100">
        <v>1</v>
      </c>
      <c r="E16" s="101" t="s">
        <v>331</v>
      </c>
      <c r="F16" s="248" t="s">
        <v>475</v>
      </c>
      <c r="G16" s="126" t="s">
        <v>429</v>
      </c>
      <c r="H16" s="126" t="s">
        <v>430</v>
      </c>
      <c r="I16" s="178">
        <v>12</v>
      </c>
      <c r="J16" s="178">
        <v>4</v>
      </c>
      <c r="K16" s="178">
        <v>5</v>
      </c>
      <c r="L16" s="178">
        <v>0</v>
      </c>
      <c r="M16" s="109">
        <v>1</v>
      </c>
      <c r="N16" s="91">
        <f>SUM(J16:M16)</f>
        <v>10</v>
      </c>
    </row>
    <row r="17" spans="1:14" ht="14.25">
      <c r="A17" s="4" t="s">
        <v>6</v>
      </c>
      <c r="B17" s="16" t="s">
        <v>167</v>
      </c>
      <c r="C17" s="16" t="s">
        <v>149</v>
      </c>
      <c r="D17" s="100">
        <v>1</v>
      </c>
      <c r="E17" s="101" t="s">
        <v>331</v>
      </c>
      <c r="F17" s="248" t="s">
        <v>475</v>
      </c>
      <c r="G17" s="126" t="s">
        <v>429</v>
      </c>
      <c r="H17" s="126" t="s">
        <v>430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91">
        <f>SUM(J17:M17)</f>
        <v>0</v>
      </c>
    </row>
    <row r="18" spans="1:14" ht="14.25">
      <c r="A18" s="4" t="s">
        <v>43</v>
      </c>
      <c r="B18" s="16" t="s">
        <v>167</v>
      </c>
      <c r="C18" s="16" t="s">
        <v>149</v>
      </c>
      <c r="D18" s="100">
        <v>1</v>
      </c>
      <c r="E18" s="101" t="s">
        <v>331</v>
      </c>
      <c r="F18" s="248" t="s">
        <v>475</v>
      </c>
      <c r="G18" s="126" t="s">
        <v>429</v>
      </c>
      <c r="H18" s="126" t="s">
        <v>430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91">
        <f>SUM(J18:M18)</f>
        <v>0</v>
      </c>
    </row>
    <row r="19" spans="1:14" ht="27">
      <c r="A19" s="51" t="s">
        <v>57</v>
      </c>
      <c r="B19" s="16" t="s">
        <v>167</v>
      </c>
      <c r="C19" s="16" t="s">
        <v>149</v>
      </c>
      <c r="D19" s="100">
        <v>1</v>
      </c>
      <c r="E19" s="101" t="s">
        <v>331</v>
      </c>
      <c r="F19" s="248" t="s">
        <v>475</v>
      </c>
      <c r="G19" s="126" t="s">
        <v>429</v>
      </c>
      <c r="H19" s="126" t="s">
        <v>430</v>
      </c>
      <c r="I19" s="268">
        <f>SUM(I16:I18)</f>
        <v>12</v>
      </c>
      <c r="J19" s="268">
        <f>SUM(J16:J18)</f>
        <v>4</v>
      </c>
      <c r="K19" s="268">
        <f>SUM(K16:K18)</f>
        <v>5</v>
      </c>
      <c r="L19" s="268">
        <f>SUM(L16:L18)</f>
        <v>0</v>
      </c>
      <c r="M19" s="323">
        <f>SUM(M16:M18)</f>
        <v>1</v>
      </c>
      <c r="N19" s="91">
        <f>SUM(J19:M19)</f>
        <v>10</v>
      </c>
    </row>
    <row r="20" spans="1:14" ht="14.25">
      <c r="A20" s="75" t="s">
        <v>5</v>
      </c>
      <c r="B20" s="16" t="s">
        <v>167</v>
      </c>
      <c r="C20" s="16" t="s">
        <v>149</v>
      </c>
      <c r="D20" s="100">
        <v>1</v>
      </c>
      <c r="E20" s="101" t="s">
        <v>332</v>
      </c>
      <c r="F20" s="248" t="s">
        <v>473</v>
      </c>
      <c r="G20" s="126" t="s">
        <v>200</v>
      </c>
      <c r="H20" s="206" t="s">
        <v>339</v>
      </c>
      <c r="I20" s="178">
        <v>10</v>
      </c>
      <c r="J20" s="178">
        <v>0</v>
      </c>
      <c r="K20" s="178">
        <v>9</v>
      </c>
      <c r="L20" s="178">
        <v>0</v>
      </c>
      <c r="M20" s="109">
        <v>1</v>
      </c>
      <c r="N20" s="91">
        <f aca="true" t="shared" si="1" ref="N20:N35">SUM(J20:M20)</f>
        <v>10</v>
      </c>
    </row>
    <row r="21" spans="1:14" ht="14.25">
      <c r="A21" s="4" t="s">
        <v>6</v>
      </c>
      <c r="B21" s="16" t="s">
        <v>167</v>
      </c>
      <c r="C21" s="16" t="s">
        <v>149</v>
      </c>
      <c r="D21" s="100">
        <v>1</v>
      </c>
      <c r="E21" s="101" t="s">
        <v>332</v>
      </c>
      <c r="F21" s="248" t="s">
        <v>473</v>
      </c>
      <c r="G21" s="126" t="s">
        <v>200</v>
      </c>
      <c r="H21" s="206" t="s">
        <v>339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91">
        <f t="shared" si="1"/>
        <v>0</v>
      </c>
    </row>
    <row r="22" spans="1:14" ht="14.25">
      <c r="A22" s="4" t="s">
        <v>43</v>
      </c>
      <c r="B22" s="16" t="s">
        <v>167</v>
      </c>
      <c r="C22" s="16" t="s">
        <v>149</v>
      </c>
      <c r="D22" s="100">
        <v>1</v>
      </c>
      <c r="E22" s="101" t="s">
        <v>332</v>
      </c>
      <c r="F22" s="248" t="s">
        <v>473</v>
      </c>
      <c r="G22" s="126" t="s">
        <v>200</v>
      </c>
      <c r="H22" s="206" t="s">
        <v>339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91">
        <f t="shared" si="1"/>
        <v>0</v>
      </c>
    </row>
    <row r="23" spans="1:14" ht="27">
      <c r="A23" s="51" t="s">
        <v>57</v>
      </c>
      <c r="B23" s="16" t="s">
        <v>167</v>
      </c>
      <c r="C23" s="16" t="s">
        <v>149</v>
      </c>
      <c r="D23" s="100">
        <v>1</v>
      </c>
      <c r="E23" s="101" t="s">
        <v>332</v>
      </c>
      <c r="F23" s="248" t="s">
        <v>473</v>
      </c>
      <c r="G23" s="126" t="s">
        <v>200</v>
      </c>
      <c r="H23" s="206" t="s">
        <v>339</v>
      </c>
      <c r="I23" s="97">
        <f>SUM(I20:I22)</f>
        <v>10</v>
      </c>
      <c r="J23" s="97">
        <f>SUM(J20:J22)</f>
        <v>0</v>
      </c>
      <c r="K23" s="97">
        <f>SUM(K20:K22)</f>
        <v>9</v>
      </c>
      <c r="L23" s="97">
        <f>SUM(L20:L22)</f>
        <v>0</v>
      </c>
      <c r="M23" s="312">
        <f>SUM(M20:M22)</f>
        <v>1</v>
      </c>
      <c r="N23" s="91">
        <f t="shared" si="1"/>
        <v>10</v>
      </c>
    </row>
    <row r="24" spans="1:14" ht="14.25">
      <c r="A24" s="75" t="s">
        <v>5</v>
      </c>
      <c r="B24" s="16" t="s">
        <v>167</v>
      </c>
      <c r="C24" s="16" t="s">
        <v>149</v>
      </c>
      <c r="D24" s="100">
        <v>1</v>
      </c>
      <c r="E24" s="101" t="s">
        <v>332</v>
      </c>
      <c r="F24" s="248" t="s">
        <v>342</v>
      </c>
      <c r="G24" s="126" t="s">
        <v>203</v>
      </c>
      <c r="H24" s="126" t="s">
        <v>204</v>
      </c>
      <c r="I24" s="178">
        <v>10</v>
      </c>
      <c r="J24" s="178">
        <v>2</v>
      </c>
      <c r="K24" s="178">
        <v>4</v>
      </c>
      <c r="L24" s="178">
        <v>1</v>
      </c>
      <c r="M24" s="109">
        <v>3</v>
      </c>
      <c r="N24" s="91">
        <f t="shared" si="1"/>
        <v>10</v>
      </c>
    </row>
    <row r="25" spans="1:14" ht="14.25">
      <c r="A25" s="4" t="s">
        <v>6</v>
      </c>
      <c r="B25" s="16" t="s">
        <v>167</v>
      </c>
      <c r="C25" s="16" t="s">
        <v>149</v>
      </c>
      <c r="D25" s="100">
        <v>1</v>
      </c>
      <c r="E25" s="101" t="s">
        <v>332</v>
      </c>
      <c r="F25" s="248" t="s">
        <v>342</v>
      </c>
      <c r="G25" s="126" t="s">
        <v>203</v>
      </c>
      <c r="H25" s="126" t="s">
        <v>204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91">
        <f t="shared" si="1"/>
        <v>0</v>
      </c>
    </row>
    <row r="26" spans="1:14" ht="14.25">
      <c r="A26" s="4" t="s">
        <v>43</v>
      </c>
      <c r="B26" s="16" t="s">
        <v>167</v>
      </c>
      <c r="C26" s="16" t="s">
        <v>149</v>
      </c>
      <c r="D26" s="100">
        <v>1</v>
      </c>
      <c r="E26" s="101" t="s">
        <v>332</v>
      </c>
      <c r="F26" s="248" t="s">
        <v>342</v>
      </c>
      <c r="G26" s="126" t="s">
        <v>203</v>
      </c>
      <c r="H26" s="126" t="s">
        <v>204</v>
      </c>
      <c r="I26" s="179">
        <v>0</v>
      </c>
      <c r="J26" s="179">
        <v>0</v>
      </c>
      <c r="K26" s="179">
        <v>0</v>
      </c>
      <c r="L26" s="179">
        <v>0</v>
      </c>
      <c r="M26" s="179">
        <v>0</v>
      </c>
      <c r="N26" s="91">
        <f t="shared" si="1"/>
        <v>0</v>
      </c>
    </row>
    <row r="27" spans="1:14" ht="27">
      <c r="A27" s="51" t="s">
        <v>57</v>
      </c>
      <c r="B27" s="16" t="s">
        <v>167</v>
      </c>
      <c r="C27" s="16" t="s">
        <v>149</v>
      </c>
      <c r="D27" s="100">
        <v>1</v>
      </c>
      <c r="E27" s="101" t="s">
        <v>332</v>
      </c>
      <c r="F27" s="248" t="s">
        <v>342</v>
      </c>
      <c r="G27" s="126" t="s">
        <v>203</v>
      </c>
      <c r="H27" s="126" t="s">
        <v>204</v>
      </c>
      <c r="I27" s="97">
        <f>SUM(I24:I26)</f>
        <v>10</v>
      </c>
      <c r="J27" s="97">
        <f>SUM(J24:J26)</f>
        <v>2</v>
      </c>
      <c r="K27" s="97">
        <f>SUM(K24:K26)</f>
        <v>4</v>
      </c>
      <c r="L27" s="97">
        <f>SUM(L24:L26)</f>
        <v>1</v>
      </c>
      <c r="M27" s="102">
        <f>SUM(M24:M26)</f>
        <v>3</v>
      </c>
      <c r="N27" s="91">
        <f t="shared" si="1"/>
        <v>10</v>
      </c>
    </row>
    <row r="28" spans="1:14" ht="14.25">
      <c r="A28" s="75" t="s">
        <v>5</v>
      </c>
      <c r="B28" s="16" t="s">
        <v>167</v>
      </c>
      <c r="C28" s="16" t="s">
        <v>149</v>
      </c>
      <c r="D28" s="100">
        <v>1</v>
      </c>
      <c r="E28" s="101" t="s">
        <v>332</v>
      </c>
      <c r="F28" s="248" t="s">
        <v>474</v>
      </c>
      <c r="G28" s="126" t="s">
        <v>202</v>
      </c>
      <c r="H28" s="126" t="s">
        <v>206</v>
      </c>
      <c r="I28" s="178">
        <v>10</v>
      </c>
      <c r="J28" s="178">
        <v>4</v>
      </c>
      <c r="K28" s="178">
        <v>3</v>
      </c>
      <c r="L28" s="178">
        <v>3</v>
      </c>
      <c r="M28" s="109">
        <v>0</v>
      </c>
      <c r="N28" s="91">
        <f t="shared" si="1"/>
        <v>10</v>
      </c>
    </row>
    <row r="29" spans="1:14" ht="14.25">
      <c r="A29" s="4" t="s">
        <v>6</v>
      </c>
      <c r="B29" s="16" t="s">
        <v>167</v>
      </c>
      <c r="C29" s="16" t="s">
        <v>149</v>
      </c>
      <c r="D29" s="100">
        <v>1</v>
      </c>
      <c r="E29" s="101" t="s">
        <v>332</v>
      </c>
      <c r="F29" s="248" t="s">
        <v>474</v>
      </c>
      <c r="G29" s="126" t="s">
        <v>202</v>
      </c>
      <c r="H29" s="126" t="s">
        <v>206</v>
      </c>
      <c r="I29" s="179">
        <v>0</v>
      </c>
      <c r="J29" s="179">
        <v>0</v>
      </c>
      <c r="K29" s="179">
        <v>0</v>
      </c>
      <c r="L29" s="179">
        <v>0</v>
      </c>
      <c r="M29" s="179">
        <v>0</v>
      </c>
      <c r="N29" s="91">
        <f t="shared" si="1"/>
        <v>0</v>
      </c>
    </row>
    <row r="30" spans="1:14" ht="14.25">
      <c r="A30" s="4" t="s">
        <v>43</v>
      </c>
      <c r="B30" s="16" t="s">
        <v>167</v>
      </c>
      <c r="C30" s="16" t="s">
        <v>149</v>
      </c>
      <c r="D30" s="100">
        <v>1</v>
      </c>
      <c r="E30" s="101" t="s">
        <v>332</v>
      </c>
      <c r="F30" s="248" t="s">
        <v>474</v>
      </c>
      <c r="G30" s="126" t="s">
        <v>202</v>
      </c>
      <c r="H30" s="126" t="s">
        <v>206</v>
      </c>
      <c r="I30" s="179">
        <v>0</v>
      </c>
      <c r="J30" s="179">
        <v>0</v>
      </c>
      <c r="K30" s="179">
        <v>0</v>
      </c>
      <c r="L30" s="179">
        <v>0</v>
      </c>
      <c r="M30" s="179">
        <v>0</v>
      </c>
      <c r="N30" s="91">
        <f t="shared" si="1"/>
        <v>0</v>
      </c>
    </row>
    <row r="31" spans="1:14" ht="27">
      <c r="A31" s="51" t="s">
        <v>57</v>
      </c>
      <c r="B31" s="16" t="s">
        <v>167</v>
      </c>
      <c r="C31" s="16" t="s">
        <v>149</v>
      </c>
      <c r="D31" s="100">
        <v>1</v>
      </c>
      <c r="E31" s="101" t="s">
        <v>332</v>
      </c>
      <c r="F31" s="248" t="s">
        <v>474</v>
      </c>
      <c r="G31" s="126" t="s">
        <v>202</v>
      </c>
      <c r="H31" s="126" t="s">
        <v>206</v>
      </c>
      <c r="I31" s="268">
        <f>SUM(I28:I30)</f>
        <v>10</v>
      </c>
      <c r="J31" s="268">
        <f>SUM(J28:J30)</f>
        <v>4</v>
      </c>
      <c r="K31" s="268">
        <f>SUM(K28:K30)</f>
        <v>3</v>
      </c>
      <c r="L31" s="268">
        <f>SUM(L28:L30)</f>
        <v>3</v>
      </c>
      <c r="M31" s="288">
        <f>SUM(M28:M30)</f>
        <v>0</v>
      </c>
      <c r="N31" s="91">
        <f t="shared" si="1"/>
        <v>10</v>
      </c>
    </row>
    <row r="32" spans="1:14" ht="14.25">
      <c r="A32" s="75" t="s">
        <v>5</v>
      </c>
      <c r="B32" s="16" t="s">
        <v>167</v>
      </c>
      <c r="C32" s="16" t="s">
        <v>149</v>
      </c>
      <c r="D32" s="100">
        <v>1</v>
      </c>
      <c r="E32" s="101" t="s">
        <v>332</v>
      </c>
      <c r="F32" s="248" t="s">
        <v>475</v>
      </c>
      <c r="G32" s="126" t="s">
        <v>429</v>
      </c>
      <c r="H32" s="126" t="s">
        <v>430</v>
      </c>
      <c r="I32" s="178">
        <v>10</v>
      </c>
      <c r="J32" s="178">
        <v>5</v>
      </c>
      <c r="K32" s="178">
        <v>6</v>
      </c>
      <c r="L32" s="178">
        <v>0</v>
      </c>
      <c r="M32" s="109">
        <v>1</v>
      </c>
      <c r="N32" s="91">
        <f t="shared" si="1"/>
        <v>12</v>
      </c>
    </row>
    <row r="33" spans="1:14" ht="14.25">
      <c r="A33" s="4" t="s">
        <v>6</v>
      </c>
      <c r="B33" s="16" t="s">
        <v>167</v>
      </c>
      <c r="C33" s="16" t="s">
        <v>149</v>
      </c>
      <c r="D33" s="100">
        <v>1</v>
      </c>
      <c r="E33" s="101" t="s">
        <v>332</v>
      </c>
      <c r="F33" s="248" t="s">
        <v>475</v>
      </c>
      <c r="G33" s="126" t="s">
        <v>429</v>
      </c>
      <c r="H33" s="126" t="s">
        <v>430</v>
      </c>
      <c r="I33" s="179">
        <v>0</v>
      </c>
      <c r="J33" s="179">
        <v>0</v>
      </c>
      <c r="K33" s="179">
        <v>0</v>
      </c>
      <c r="L33" s="179">
        <v>0</v>
      </c>
      <c r="M33" s="179">
        <v>0</v>
      </c>
      <c r="N33" s="91">
        <f t="shared" si="1"/>
        <v>0</v>
      </c>
    </row>
    <row r="34" spans="1:14" ht="14.25">
      <c r="A34" s="4" t="s">
        <v>43</v>
      </c>
      <c r="B34" s="16" t="s">
        <v>167</v>
      </c>
      <c r="C34" s="16" t="s">
        <v>149</v>
      </c>
      <c r="D34" s="100">
        <v>1</v>
      </c>
      <c r="E34" s="101" t="s">
        <v>332</v>
      </c>
      <c r="F34" s="248" t="s">
        <v>475</v>
      </c>
      <c r="G34" s="126" t="s">
        <v>429</v>
      </c>
      <c r="H34" s="126" t="s">
        <v>430</v>
      </c>
      <c r="I34" s="179">
        <v>0</v>
      </c>
      <c r="J34" s="179">
        <v>0</v>
      </c>
      <c r="K34" s="179">
        <v>0</v>
      </c>
      <c r="L34" s="179">
        <v>0</v>
      </c>
      <c r="M34" s="179">
        <v>0</v>
      </c>
      <c r="N34" s="91">
        <f t="shared" si="1"/>
        <v>0</v>
      </c>
    </row>
    <row r="35" spans="1:14" ht="27">
      <c r="A35" s="51" t="s">
        <v>57</v>
      </c>
      <c r="B35" s="16" t="s">
        <v>167</v>
      </c>
      <c r="C35" s="16" t="s">
        <v>149</v>
      </c>
      <c r="D35" s="100">
        <v>1</v>
      </c>
      <c r="E35" s="101" t="s">
        <v>332</v>
      </c>
      <c r="F35" s="248" t="s">
        <v>475</v>
      </c>
      <c r="G35" s="126" t="s">
        <v>429</v>
      </c>
      <c r="H35" s="126" t="s">
        <v>430</v>
      </c>
      <c r="I35" s="268">
        <f>SUM(I32:I34)</f>
        <v>10</v>
      </c>
      <c r="J35" s="268">
        <f>SUM(J32:J34)</f>
        <v>5</v>
      </c>
      <c r="K35" s="268">
        <f>SUM(K32:K34)</f>
        <v>6</v>
      </c>
      <c r="L35" s="268">
        <f>SUM(L32:L34)</f>
        <v>0</v>
      </c>
      <c r="M35" s="323">
        <f>SUM(M32:M34)</f>
        <v>1</v>
      </c>
      <c r="N35" s="91">
        <f t="shared" si="1"/>
        <v>12</v>
      </c>
    </row>
    <row r="36" spans="1:14" ht="14.25">
      <c r="A36" s="75" t="s">
        <v>5</v>
      </c>
      <c r="B36" s="16" t="s">
        <v>167</v>
      </c>
      <c r="C36" s="16" t="s">
        <v>149</v>
      </c>
      <c r="D36" s="100">
        <v>2</v>
      </c>
      <c r="E36" s="101" t="s">
        <v>261</v>
      </c>
      <c r="F36" s="248" t="s">
        <v>476</v>
      </c>
      <c r="G36" s="125" t="s">
        <v>431</v>
      </c>
      <c r="H36" s="206" t="s">
        <v>205</v>
      </c>
      <c r="I36" s="178">
        <v>17</v>
      </c>
      <c r="J36" s="178">
        <v>2</v>
      </c>
      <c r="K36" s="178">
        <v>8</v>
      </c>
      <c r="L36" s="178">
        <v>4</v>
      </c>
      <c r="M36" s="109">
        <v>3</v>
      </c>
      <c r="N36" s="91">
        <f t="shared" si="0"/>
        <v>17</v>
      </c>
    </row>
    <row r="37" spans="1:14" ht="14.25">
      <c r="A37" s="4" t="s">
        <v>6</v>
      </c>
      <c r="B37" s="16" t="s">
        <v>167</v>
      </c>
      <c r="C37" s="16" t="s">
        <v>149</v>
      </c>
      <c r="D37" s="100">
        <v>2</v>
      </c>
      <c r="E37" s="101" t="s">
        <v>261</v>
      </c>
      <c r="F37" s="248" t="s">
        <v>476</v>
      </c>
      <c r="G37" s="125" t="s">
        <v>431</v>
      </c>
      <c r="H37" s="206" t="s">
        <v>205</v>
      </c>
      <c r="I37" s="179">
        <v>0</v>
      </c>
      <c r="J37" s="179">
        <v>0</v>
      </c>
      <c r="K37" s="179">
        <v>0</v>
      </c>
      <c r="L37" s="179">
        <v>0</v>
      </c>
      <c r="M37" s="179">
        <v>0</v>
      </c>
      <c r="N37" s="91">
        <f t="shared" si="0"/>
        <v>0</v>
      </c>
    </row>
    <row r="38" spans="1:14" ht="14.25">
      <c r="A38" s="4" t="s">
        <v>43</v>
      </c>
      <c r="B38" s="16" t="s">
        <v>167</v>
      </c>
      <c r="C38" s="16" t="s">
        <v>149</v>
      </c>
      <c r="D38" s="100">
        <v>2</v>
      </c>
      <c r="E38" s="101" t="s">
        <v>261</v>
      </c>
      <c r="F38" s="248" t="s">
        <v>476</v>
      </c>
      <c r="G38" s="125" t="s">
        <v>431</v>
      </c>
      <c r="H38" s="206" t="s">
        <v>205</v>
      </c>
      <c r="I38" s="179">
        <v>0</v>
      </c>
      <c r="J38" s="179">
        <v>0</v>
      </c>
      <c r="K38" s="179">
        <v>0</v>
      </c>
      <c r="L38" s="179">
        <v>0</v>
      </c>
      <c r="M38" s="179">
        <v>0</v>
      </c>
      <c r="N38" s="91">
        <f t="shared" si="0"/>
        <v>0</v>
      </c>
    </row>
    <row r="39" spans="1:14" ht="27">
      <c r="A39" s="51" t="s">
        <v>57</v>
      </c>
      <c r="B39" s="16" t="s">
        <v>167</v>
      </c>
      <c r="C39" s="16" t="s">
        <v>149</v>
      </c>
      <c r="D39" s="100">
        <v>2</v>
      </c>
      <c r="E39" s="101" t="s">
        <v>261</v>
      </c>
      <c r="F39" s="248" t="s">
        <v>476</v>
      </c>
      <c r="G39" s="125" t="s">
        <v>431</v>
      </c>
      <c r="H39" s="206" t="s">
        <v>205</v>
      </c>
      <c r="I39" s="184">
        <f>SUM(I36:I38)</f>
        <v>17</v>
      </c>
      <c r="J39" s="184">
        <f>SUM(J36:J38)</f>
        <v>2</v>
      </c>
      <c r="K39" s="184">
        <f>SUM(K36:K38)</f>
        <v>8</v>
      </c>
      <c r="L39" s="184">
        <f>SUM(L36:L38)</f>
        <v>4</v>
      </c>
      <c r="M39" s="323">
        <f>SUM(M36:M38)</f>
        <v>3</v>
      </c>
      <c r="N39" s="91">
        <f t="shared" si="0"/>
        <v>17</v>
      </c>
    </row>
    <row r="40" spans="1:14" ht="14.25">
      <c r="A40" s="75" t="s">
        <v>5</v>
      </c>
      <c r="B40" s="16" t="s">
        <v>167</v>
      </c>
      <c r="C40" s="16" t="s">
        <v>149</v>
      </c>
      <c r="D40" s="95">
        <v>2</v>
      </c>
      <c r="E40" s="101" t="s">
        <v>261</v>
      </c>
      <c r="F40" s="248" t="s">
        <v>477</v>
      </c>
      <c r="G40" s="126" t="s">
        <v>432</v>
      </c>
      <c r="H40" s="126" t="s">
        <v>433</v>
      </c>
      <c r="I40" s="178">
        <v>17</v>
      </c>
      <c r="J40" s="178">
        <v>16</v>
      </c>
      <c r="K40" s="178">
        <v>0</v>
      </c>
      <c r="L40" s="178">
        <v>0</v>
      </c>
      <c r="M40" s="109">
        <v>1</v>
      </c>
      <c r="N40" s="91">
        <f t="shared" si="0"/>
        <v>17</v>
      </c>
    </row>
    <row r="41" spans="1:14" ht="14.25">
      <c r="A41" s="4" t="s">
        <v>6</v>
      </c>
      <c r="B41" s="16" t="s">
        <v>167</v>
      </c>
      <c r="C41" s="16" t="s">
        <v>149</v>
      </c>
      <c r="D41" s="95">
        <v>2</v>
      </c>
      <c r="E41" s="101" t="s">
        <v>261</v>
      </c>
      <c r="F41" s="248" t="s">
        <v>477</v>
      </c>
      <c r="G41" s="126" t="s">
        <v>432</v>
      </c>
      <c r="H41" s="126" t="s">
        <v>433</v>
      </c>
      <c r="I41" s="179">
        <v>0</v>
      </c>
      <c r="J41" s="179">
        <v>0</v>
      </c>
      <c r="K41" s="179">
        <v>0</v>
      </c>
      <c r="L41" s="179">
        <v>0</v>
      </c>
      <c r="M41" s="179">
        <v>0</v>
      </c>
      <c r="N41" s="91">
        <f t="shared" si="0"/>
        <v>0</v>
      </c>
    </row>
    <row r="42" spans="1:14" ht="14.25">
      <c r="A42" s="4" t="s">
        <v>43</v>
      </c>
      <c r="B42" s="16" t="s">
        <v>167</v>
      </c>
      <c r="C42" s="16" t="s">
        <v>149</v>
      </c>
      <c r="D42" s="95">
        <v>2</v>
      </c>
      <c r="E42" s="101" t="s">
        <v>261</v>
      </c>
      <c r="F42" s="248" t="s">
        <v>477</v>
      </c>
      <c r="G42" s="126" t="s">
        <v>432</v>
      </c>
      <c r="H42" s="126" t="s">
        <v>433</v>
      </c>
      <c r="I42" s="179">
        <v>0</v>
      </c>
      <c r="J42" s="179">
        <v>0</v>
      </c>
      <c r="K42" s="179">
        <v>0</v>
      </c>
      <c r="L42" s="179">
        <v>0</v>
      </c>
      <c r="M42" s="179">
        <v>0</v>
      </c>
      <c r="N42" s="91">
        <f t="shared" si="0"/>
        <v>0</v>
      </c>
    </row>
    <row r="43" spans="1:14" ht="27">
      <c r="A43" s="51" t="s">
        <v>57</v>
      </c>
      <c r="B43" s="16" t="s">
        <v>167</v>
      </c>
      <c r="C43" s="16" t="s">
        <v>149</v>
      </c>
      <c r="D43" s="95">
        <v>2</v>
      </c>
      <c r="E43" s="101" t="s">
        <v>261</v>
      </c>
      <c r="F43" s="248" t="s">
        <v>477</v>
      </c>
      <c r="G43" s="126" t="s">
        <v>432</v>
      </c>
      <c r="H43" s="126" t="s">
        <v>433</v>
      </c>
      <c r="I43" s="97">
        <f>SUM(I40:I42)</f>
        <v>17</v>
      </c>
      <c r="J43" s="97">
        <f>SUM(J40:J42)</f>
        <v>16</v>
      </c>
      <c r="K43" s="97">
        <f>SUM(K40:K42)</f>
        <v>0</v>
      </c>
      <c r="L43" s="97">
        <f>SUM(L40:L42)</f>
        <v>0</v>
      </c>
      <c r="M43" s="312">
        <f>SUM(M40:M42)</f>
        <v>1</v>
      </c>
      <c r="N43" s="91">
        <f t="shared" si="0"/>
        <v>17</v>
      </c>
    </row>
    <row r="44" spans="1:14" ht="14.25">
      <c r="A44" s="75" t="s">
        <v>5</v>
      </c>
      <c r="B44" s="16" t="s">
        <v>167</v>
      </c>
      <c r="C44" s="16" t="s">
        <v>149</v>
      </c>
      <c r="D44" s="95">
        <v>2</v>
      </c>
      <c r="E44" s="101" t="s">
        <v>261</v>
      </c>
      <c r="F44" s="248" t="s">
        <v>342</v>
      </c>
      <c r="G44" s="126" t="s">
        <v>203</v>
      </c>
      <c r="H44" s="126" t="s">
        <v>204</v>
      </c>
      <c r="I44" s="178">
        <v>17</v>
      </c>
      <c r="J44" s="178">
        <v>2</v>
      </c>
      <c r="K44" s="178">
        <v>8</v>
      </c>
      <c r="L44" s="178">
        <v>1</v>
      </c>
      <c r="M44" s="109">
        <v>6</v>
      </c>
      <c r="N44" s="91">
        <f t="shared" si="0"/>
        <v>17</v>
      </c>
    </row>
    <row r="45" spans="1:14" ht="14.25">
      <c r="A45" s="4" t="s">
        <v>6</v>
      </c>
      <c r="B45" s="16" t="s">
        <v>167</v>
      </c>
      <c r="C45" s="16" t="s">
        <v>149</v>
      </c>
      <c r="D45" s="95">
        <v>2</v>
      </c>
      <c r="E45" s="101" t="s">
        <v>261</v>
      </c>
      <c r="F45" s="248" t="s">
        <v>342</v>
      </c>
      <c r="G45" s="126" t="s">
        <v>203</v>
      </c>
      <c r="H45" s="126" t="s">
        <v>204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91">
        <f t="shared" si="0"/>
        <v>0</v>
      </c>
    </row>
    <row r="46" spans="1:14" ht="14.25">
      <c r="A46" s="4" t="s">
        <v>43</v>
      </c>
      <c r="B46" s="16" t="s">
        <v>167</v>
      </c>
      <c r="C46" s="16" t="s">
        <v>149</v>
      </c>
      <c r="D46" s="95">
        <v>2</v>
      </c>
      <c r="E46" s="101" t="s">
        <v>261</v>
      </c>
      <c r="F46" s="248" t="s">
        <v>342</v>
      </c>
      <c r="G46" s="126" t="s">
        <v>203</v>
      </c>
      <c r="H46" s="126" t="s">
        <v>204</v>
      </c>
      <c r="I46" s="179">
        <v>0</v>
      </c>
      <c r="J46" s="179">
        <v>0</v>
      </c>
      <c r="K46" s="179">
        <v>0</v>
      </c>
      <c r="L46" s="179">
        <v>0</v>
      </c>
      <c r="M46" s="179">
        <v>0</v>
      </c>
      <c r="N46" s="91">
        <f t="shared" si="0"/>
        <v>0</v>
      </c>
    </row>
    <row r="47" spans="1:14" ht="27">
      <c r="A47" s="51" t="s">
        <v>57</v>
      </c>
      <c r="B47" s="16" t="s">
        <v>167</v>
      </c>
      <c r="C47" s="16" t="s">
        <v>149</v>
      </c>
      <c r="D47" s="95">
        <v>2</v>
      </c>
      <c r="E47" s="101" t="s">
        <v>261</v>
      </c>
      <c r="F47" s="248" t="s">
        <v>342</v>
      </c>
      <c r="G47" s="126" t="s">
        <v>203</v>
      </c>
      <c r="H47" s="126" t="s">
        <v>204</v>
      </c>
      <c r="I47" s="97">
        <f>SUM(I44:I46)</f>
        <v>17</v>
      </c>
      <c r="J47" s="97">
        <f>SUM(J44:J46)</f>
        <v>2</v>
      </c>
      <c r="K47" s="97">
        <f>SUM(K44:K46)</f>
        <v>8</v>
      </c>
      <c r="L47" s="97">
        <f>SUM(L44:L46)</f>
        <v>1</v>
      </c>
      <c r="M47" s="312">
        <f>SUM(M44:M46)</f>
        <v>6</v>
      </c>
      <c r="N47" s="91">
        <f t="shared" si="0"/>
        <v>17</v>
      </c>
    </row>
    <row r="48" spans="1:14" ht="14.25">
      <c r="A48" s="75" t="s">
        <v>5</v>
      </c>
      <c r="B48" s="16" t="s">
        <v>167</v>
      </c>
      <c r="C48" s="16" t="s">
        <v>149</v>
      </c>
      <c r="D48" s="95">
        <v>2</v>
      </c>
      <c r="E48" s="101" t="s">
        <v>261</v>
      </c>
      <c r="F48" s="248" t="s">
        <v>478</v>
      </c>
      <c r="G48" s="126" t="s">
        <v>434</v>
      </c>
      <c r="H48" s="126" t="s">
        <v>205</v>
      </c>
      <c r="I48" s="178">
        <v>17</v>
      </c>
      <c r="J48" s="178">
        <v>2</v>
      </c>
      <c r="K48" s="178">
        <v>8</v>
      </c>
      <c r="L48" s="178">
        <v>3</v>
      </c>
      <c r="M48" s="109">
        <v>4</v>
      </c>
      <c r="N48" s="91">
        <f t="shared" si="0"/>
        <v>17</v>
      </c>
    </row>
    <row r="49" spans="1:14" ht="14.25">
      <c r="A49" s="4" t="s">
        <v>6</v>
      </c>
      <c r="B49" s="16" t="s">
        <v>167</v>
      </c>
      <c r="C49" s="16" t="s">
        <v>149</v>
      </c>
      <c r="D49" s="95">
        <v>2</v>
      </c>
      <c r="E49" s="101" t="s">
        <v>261</v>
      </c>
      <c r="F49" s="248" t="s">
        <v>478</v>
      </c>
      <c r="G49" s="126" t="s">
        <v>434</v>
      </c>
      <c r="H49" s="126" t="s">
        <v>205</v>
      </c>
      <c r="I49" s="179">
        <v>0</v>
      </c>
      <c r="J49" s="179">
        <v>0</v>
      </c>
      <c r="K49" s="179">
        <v>0</v>
      </c>
      <c r="L49" s="179">
        <v>0</v>
      </c>
      <c r="M49" s="179">
        <v>0</v>
      </c>
      <c r="N49" s="91">
        <f t="shared" si="0"/>
        <v>0</v>
      </c>
    </row>
    <row r="50" spans="1:14" ht="14.25">
      <c r="A50" s="4" t="s">
        <v>43</v>
      </c>
      <c r="B50" s="16" t="s">
        <v>167</v>
      </c>
      <c r="C50" s="16" t="s">
        <v>149</v>
      </c>
      <c r="D50" s="95">
        <v>2</v>
      </c>
      <c r="E50" s="101" t="s">
        <v>261</v>
      </c>
      <c r="F50" s="248" t="s">
        <v>478</v>
      </c>
      <c r="G50" s="126" t="s">
        <v>434</v>
      </c>
      <c r="H50" s="126" t="s">
        <v>205</v>
      </c>
      <c r="I50" s="179">
        <v>0</v>
      </c>
      <c r="J50" s="179">
        <v>0</v>
      </c>
      <c r="K50" s="179">
        <v>0</v>
      </c>
      <c r="L50" s="179">
        <v>0</v>
      </c>
      <c r="M50" s="179">
        <v>0</v>
      </c>
      <c r="N50" s="91">
        <f t="shared" si="0"/>
        <v>0</v>
      </c>
    </row>
    <row r="51" spans="1:14" ht="27">
      <c r="A51" s="51" t="s">
        <v>57</v>
      </c>
      <c r="B51" s="16" t="s">
        <v>167</v>
      </c>
      <c r="C51" s="16" t="s">
        <v>149</v>
      </c>
      <c r="D51" s="95">
        <v>2</v>
      </c>
      <c r="E51" s="101" t="s">
        <v>261</v>
      </c>
      <c r="F51" s="248" t="s">
        <v>478</v>
      </c>
      <c r="G51" s="126" t="s">
        <v>434</v>
      </c>
      <c r="H51" s="126" t="s">
        <v>205</v>
      </c>
      <c r="I51" s="97">
        <f>SUM(I48:I50)</f>
        <v>17</v>
      </c>
      <c r="J51" s="97">
        <f>SUM(J48:J50)</f>
        <v>2</v>
      </c>
      <c r="K51" s="97">
        <f>SUM(K48:K50)</f>
        <v>8</v>
      </c>
      <c r="L51" s="97">
        <f>SUM(L48:L50)</f>
        <v>3</v>
      </c>
      <c r="M51" s="312">
        <f>SUM(M48:M50)</f>
        <v>4</v>
      </c>
      <c r="N51" s="91">
        <f t="shared" si="0"/>
        <v>17</v>
      </c>
    </row>
    <row r="52" spans="1:14" ht="14.25">
      <c r="A52" s="75" t="s">
        <v>5</v>
      </c>
      <c r="B52" s="16" t="s">
        <v>167</v>
      </c>
      <c r="C52" s="16" t="s">
        <v>149</v>
      </c>
      <c r="D52" s="95">
        <v>3</v>
      </c>
      <c r="E52" s="17" t="s">
        <v>262</v>
      </c>
      <c r="F52" s="125" t="s">
        <v>479</v>
      </c>
      <c r="G52" s="126" t="s">
        <v>435</v>
      </c>
      <c r="H52" s="125" t="s">
        <v>338</v>
      </c>
      <c r="I52" s="109">
        <v>19</v>
      </c>
      <c r="J52" s="109">
        <v>3</v>
      </c>
      <c r="K52" s="109">
        <v>7</v>
      </c>
      <c r="L52" s="109">
        <v>5</v>
      </c>
      <c r="M52" s="109">
        <v>4</v>
      </c>
      <c r="N52" s="91">
        <f t="shared" si="0"/>
        <v>19</v>
      </c>
    </row>
    <row r="53" spans="1:14" ht="14.25">
      <c r="A53" s="4" t="s">
        <v>6</v>
      </c>
      <c r="B53" s="16" t="s">
        <v>167</v>
      </c>
      <c r="C53" s="16" t="s">
        <v>149</v>
      </c>
      <c r="D53" s="95">
        <v>3</v>
      </c>
      <c r="E53" s="17" t="s">
        <v>262</v>
      </c>
      <c r="F53" s="125" t="s">
        <v>479</v>
      </c>
      <c r="G53" s="126" t="s">
        <v>435</v>
      </c>
      <c r="H53" s="125" t="s">
        <v>338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1">
        <f t="shared" si="0"/>
        <v>0</v>
      </c>
    </row>
    <row r="54" spans="1:14" ht="14.25">
      <c r="A54" s="4" t="s">
        <v>43</v>
      </c>
      <c r="B54" s="16" t="s">
        <v>167</v>
      </c>
      <c r="C54" s="16" t="s">
        <v>149</v>
      </c>
      <c r="D54" s="95">
        <v>3</v>
      </c>
      <c r="E54" s="17" t="s">
        <v>262</v>
      </c>
      <c r="F54" s="125" t="s">
        <v>479</v>
      </c>
      <c r="G54" s="126" t="s">
        <v>435</v>
      </c>
      <c r="H54" s="125" t="s">
        <v>338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1">
        <f t="shared" si="0"/>
        <v>0</v>
      </c>
    </row>
    <row r="55" spans="1:14" ht="27">
      <c r="A55" s="51" t="s">
        <v>57</v>
      </c>
      <c r="B55" s="16" t="s">
        <v>167</v>
      </c>
      <c r="C55" s="16" t="s">
        <v>149</v>
      </c>
      <c r="D55" s="95">
        <v>3</v>
      </c>
      <c r="E55" s="17" t="s">
        <v>262</v>
      </c>
      <c r="F55" s="125" t="s">
        <v>479</v>
      </c>
      <c r="G55" s="126" t="s">
        <v>435</v>
      </c>
      <c r="H55" s="125" t="s">
        <v>338</v>
      </c>
      <c r="I55" s="97">
        <f>SUM(I52:I54)</f>
        <v>19</v>
      </c>
      <c r="J55" s="97">
        <f>SUM(J52:J54)</f>
        <v>3</v>
      </c>
      <c r="K55" s="97">
        <f>SUM(K52:K54)</f>
        <v>7</v>
      </c>
      <c r="L55" s="97">
        <f>SUM(L52:L54)</f>
        <v>5</v>
      </c>
      <c r="M55" s="312">
        <f>SUM(M52:M54)</f>
        <v>4</v>
      </c>
      <c r="N55" s="91">
        <f t="shared" si="0"/>
        <v>19</v>
      </c>
    </row>
    <row r="56" spans="1:14" ht="14.25">
      <c r="A56" s="75" t="s">
        <v>5</v>
      </c>
      <c r="B56" s="16" t="s">
        <v>167</v>
      </c>
      <c r="C56" s="16" t="s">
        <v>149</v>
      </c>
      <c r="D56" s="95">
        <v>3</v>
      </c>
      <c r="E56" s="17" t="s">
        <v>262</v>
      </c>
      <c r="F56" s="248" t="s">
        <v>480</v>
      </c>
      <c r="G56" s="126" t="s">
        <v>436</v>
      </c>
      <c r="H56" s="126" t="s">
        <v>437</v>
      </c>
      <c r="I56" s="109">
        <v>19</v>
      </c>
      <c r="J56" s="109">
        <v>9</v>
      </c>
      <c r="K56" s="109">
        <v>9</v>
      </c>
      <c r="L56" s="109">
        <v>0</v>
      </c>
      <c r="M56" s="109">
        <v>1</v>
      </c>
      <c r="N56" s="91">
        <f t="shared" si="0"/>
        <v>19</v>
      </c>
    </row>
    <row r="57" spans="1:14" ht="14.25">
      <c r="A57" s="4" t="s">
        <v>6</v>
      </c>
      <c r="B57" s="16" t="s">
        <v>167</v>
      </c>
      <c r="C57" s="16" t="s">
        <v>149</v>
      </c>
      <c r="D57" s="95">
        <v>3</v>
      </c>
      <c r="E57" s="17" t="s">
        <v>262</v>
      </c>
      <c r="F57" s="248" t="s">
        <v>480</v>
      </c>
      <c r="G57" s="126" t="s">
        <v>436</v>
      </c>
      <c r="H57" s="126" t="s">
        <v>437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1">
        <f t="shared" si="0"/>
        <v>0</v>
      </c>
    </row>
    <row r="58" spans="1:14" ht="14.25">
      <c r="A58" s="4" t="s">
        <v>43</v>
      </c>
      <c r="B58" s="16" t="s">
        <v>167</v>
      </c>
      <c r="C58" s="16" t="s">
        <v>149</v>
      </c>
      <c r="D58" s="95">
        <v>3</v>
      </c>
      <c r="E58" s="17" t="s">
        <v>262</v>
      </c>
      <c r="F58" s="248" t="s">
        <v>480</v>
      </c>
      <c r="G58" s="126" t="s">
        <v>436</v>
      </c>
      <c r="H58" s="126" t="s">
        <v>437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1">
        <f t="shared" si="0"/>
        <v>0</v>
      </c>
    </row>
    <row r="59" spans="1:14" ht="27">
      <c r="A59" s="51" t="s">
        <v>57</v>
      </c>
      <c r="B59" s="16" t="s">
        <v>167</v>
      </c>
      <c r="C59" s="16" t="s">
        <v>149</v>
      </c>
      <c r="D59" s="95">
        <v>3</v>
      </c>
      <c r="E59" s="17" t="s">
        <v>262</v>
      </c>
      <c r="F59" s="248" t="s">
        <v>480</v>
      </c>
      <c r="G59" s="126" t="s">
        <v>436</v>
      </c>
      <c r="H59" s="126" t="s">
        <v>437</v>
      </c>
      <c r="I59" s="97">
        <f>SUM(I56:I58)</f>
        <v>19</v>
      </c>
      <c r="J59" s="97">
        <f>SUM(J56:J58)</f>
        <v>9</v>
      </c>
      <c r="K59" s="97">
        <f>SUM(K56:K58)</f>
        <v>9</v>
      </c>
      <c r="L59" s="97">
        <f>SUM(L56:L58)</f>
        <v>0</v>
      </c>
      <c r="M59" s="312">
        <f>SUM(M56:M58)</f>
        <v>1</v>
      </c>
      <c r="N59" s="91">
        <f t="shared" si="0"/>
        <v>19</v>
      </c>
    </row>
    <row r="60" spans="1:14" ht="14.25">
      <c r="A60" s="75" t="s">
        <v>5</v>
      </c>
      <c r="B60" s="16" t="s">
        <v>167</v>
      </c>
      <c r="C60" s="16" t="s">
        <v>149</v>
      </c>
      <c r="D60" s="95">
        <v>3</v>
      </c>
      <c r="E60" s="17" t="s">
        <v>262</v>
      </c>
      <c r="F60" s="248" t="s">
        <v>481</v>
      </c>
      <c r="G60" s="126" t="s">
        <v>438</v>
      </c>
      <c r="H60" s="126" t="s">
        <v>206</v>
      </c>
      <c r="I60" s="109">
        <v>19</v>
      </c>
      <c r="J60" s="109">
        <v>7</v>
      </c>
      <c r="K60" s="109">
        <v>4</v>
      </c>
      <c r="L60" s="109">
        <v>8</v>
      </c>
      <c r="M60" s="109">
        <v>0</v>
      </c>
      <c r="N60" s="91">
        <f t="shared" si="0"/>
        <v>19</v>
      </c>
    </row>
    <row r="61" spans="1:14" ht="14.25">
      <c r="A61" s="4" t="s">
        <v>6</v>
      </c>
      <c r="B61" s="16" t="s">
        <v>167</v>
      </c>
      <c r="C61" s="16" t="s">
        <v>149</v>
      </c>
      <c r="D61" s="95">
        <v>3</v>
      </c>
      <c r="E61" s="17" t="s">
        <v>262</v>
      </c>
      <c r="F61" s="248" t="s">
        <v>481</v>
      </c>
      <c r="G61" s="126" t="s">
        <v>438</v>
      </c>
      <c r="H61" s="126" t="s">
        <v>206</v>
      </c>
      <c r="I61" s="96">
        <v>0</v>
      </c>
      <c r="J61" s="96">
        <v>0</v>
      </c>
      <c r="K61" s="96">
        <v>0</v>
      </c>
      <c r="L61" s="96">
        <v>0</v>
      </c>
      <c r="M61" s="96">
        <v>0</v>
      </c>
      <c r="N61" s="91">
        <f t="shared" si="0"/>
        <v>0</v>
      </c>
    </row>
    <row r="62" spans="1:14" ht="14.25">
      <c r="A62" s="4" t="s">
        <v>43</v>
      </c>
      <c r="B62" s="16" t="s">
        <v>167</v>
      </c>
      <c r="C62" s="16" t="s">
        <v>149</v>
      </c>
      <c r="D62" s="95">
        <v>3</v>
      </c>
      <c r="E62" s="17" t="s">
        <v>262</v>
      </c>
      <c r="F62" s="248" t="s">
        <v>481</v>
      </c>
      <c r="G62" s="126" t="s">
        <v>438</v>
      </c>
      <c r="H62" s="126" t="s">
        <v>206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91">
        <f t="shared" si="0"/>
        <v>0</v>
      </c>
    </row>
    <row r="63" spans="1:14" ht="27">
      <c r="A63" s="51" t="s">
        <v>57</v>
      </c>
      <c r="B63" s="16" t="s">
        <v>167</v>
      </c>
      <c r="C63" s="16" t="s">
        <v>149</v>
      </c>
      <c r="D63" s="95">
        <v>3</v>
      </c>
      <c r="E63" s="17" t="s">
        <v>262</v>
      </c>
      <c r="F63" s="248" t="s">
        <v>481</v>
      </c>
      <c r="G63" s="126" t="s">
        <v>438</v>
      </c>
      <c r="H63" s="126" t="s">
        <v>206</v>
      </c>
      <c r="I63" s="97">
        <f>SUM(I60:I62)</f>
        <v>19</v>
      </c>
      <c r="J63" s="97">
        <f>SUM(J60:J62)</f>
        <v>7</v>
      </c>
      <c r="K63" s="97">
        <f>SUM(K60:K62)</f>
        <v>4</v>
      </c>
      <c r="L63" s="97">
        <f>SUM(L60:L62)</f>
        <v>8</v>
      </c>
      <c r="M63" s="102">
        <f>SUM(M60:M62)</f>
        <v>0</v>
      </c>
      <c r="N63" s="91">
        <f t="shared" si="0"/>
        <v>19</v>
      </c>
    </row>
    <row r="64" spans="1:14" ht="14.25">
      <c r="A64" s="75" t="s">
        <v>5</v>
      </c>
      <c r="B64" s="16" t="s">
        <v>167</v>
      </c>
      <c r="C64" s="16" t="s">
        <v>149</v>
      </c>
      <c r="D64" s="95">
        <v>4</v>
      </c>
      <c r="E64" s="101" t="s">
        <v>263</v>
      </c>
      <c r="F64" s="248" t="s">
        <v>482</v>
      </c>
      <c r="G64" s="225" t="s">
        <v>439</v>
      </c>
      <c r="H64" s="126" t="s">
        <v>430</v>
      </c>
      <c r="I64" s="109">
        <v>18</v>
      </c>
      <c r="J64" s="109">
        <v>9</v>
      </c>
      <c r="K64" s="109">
        <v>9</v>
      </c>
      <c r="L64" s="109">
        <v>0</v>
      </c>
      <c r="M64" s="109">
        <v>0</v>
      </c>
      <c r="N64" s="91">
        <f>SUM(J64:M64)</f>
        <v>18</v>
      </c>
    </row>
    <row r="65" spans="1:14" ht="14.25">
      <c r="A65" s="4" t="s">
        <v>6</v>
      </c>
      <c r="B65" s="16" t="s">
        <v>167</v>
      </c>
      <c r="C65" s="16" t="s">
        <v>149</v>
      </c>
      <c r="D65" s="95">
        <v>4</v>
      </c>
      <c r="E65" s="101" t="s">
        <v>263</v>
      </c>
      <c r="F65" s="248" t="s">
        <v>482</v>
      </c>
      <c r="G65" s="225" t="s">
        <v>439</v>
      </c>
      <c r="H65" s="126" t="s">
        <v>430</v>
      </c>
      <c r="I65" s="96">
        <v>0</v>
      </c>
      <c r="J65" s="96">
        <v>0</v>
      </c>
      <c r="K65" s="96">
        <v>0</v>
      </c>
      <c r="L65" s="96">
        <v>0</v>
      </c>
      <c r="M65" s="96">
        <v>0</v>
      </c>
      <c r="N65" s="91">
        <f>SUM(J65:M65)</f>
        <v>0</v>
      </c>
    </row>
    <row r="66" spans="1:14" ht="14.25">
      <c r="A66" s="4" t="s">
        <v>43</v>
      </c>
      <c r="B66" s="16" t="s">
        <v>167</v>
      </c>
      <c r="C66" s="16" t="s">
        <v>149</v>
      </c>
      <c r="D66" s="95">
        <v>4</v>
      </c>
      <c r="E66" s="101" t="s">
        <v>263</v>
      </c>
      <c r="F66" s="248" t="s">
        <v>482</v>
      </c>
      <c r="G66" s="225" t="s">
        <v>439</v>
      </c>
      <c r="H66" s="126" t="s">
        <v>430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1">
        <f>SUM(J66:M66)</f>
        <v>0</v>
      </c>
    </row>
    <row r="67" spans="1:14" ht="27">
      <c r="A67" s="51" t="s">
        <v>57</v>
      </c>
      <c r="B67" s="16" t="s">
        <v>167</v>
      </c>
      <c r="C67" s="16" t="s">
        <v>149</v>
      </c>
      <c r="D67" s="95">
        <v>4</v>
      </c>
      <c r="E67" s="101" t="s">
        <v>263</v>
      </c>
      <c r="F67" s="248" t="s">
        <v>482</v>
      </c>
      <c r="G67" s="225" t="s">
        <v>439</v>
      </c>
      <c r="H67" s="126" t="s">
        <v>430</v>
      </c>
      <c r="I67" s="97">
        <f>SUM(I64:I66)</f>
        <v>18</v>
      </c>
      <c r="J67" s="97">
        <f>SUM(J64:J66)</f>
        <v>9</v>
      </c>
      <c r="K67" s="97">
        <f>SUM(K64:K66)</f>
        <v>9</v>
      </c>
      <c r="L67" s="97">
        <f>SUM(L64:L66)</f>
        <v>0</v>
      </c>
      <c r="M67" s="102">
        <f>SUM(M64:M66)</f>
        <v>0</v>
      </c>
      <c r="N67" s="91">
        <f>SUM(J67:M67)</f>
        <v>18</v>
      </c>
    </row>
    <row r="68" spans="1:14" ht="14.25">
      <c r="A68" s="75" t="s">
        <v>5</v>
      </c>
      <c r="B68" s="16" t="s">
        <v>167</v>
      </c>
      <c r="C68" s="16" t="s">
        <v>149</v>
      </c>
      <c r="D68" s="16">
        <v>4</v>
      </c>
      <c r="E68" s="101" t="s">
        <v>263</v>
      </c>
      <c r="F68" s="226" t="s">
        <v>483</v>
      </c>
      <c r="G68" s="126" t="s">
        <v>440</v>
      </c>
      <c r="H68" s="125" t="s">
        <v>338</v>
      </c>
      <c r="I68" s="109">
        <v>18</v>
      </c>
      <c r="J68" s="109">
        <v>10</v>
      </c>
      <c r="K68" s="109">
        <v>5</v>
      </c>
      <c r="L68" s="109">
        <v>3</v>
      </c>
      <c r="M68" s="109">
        <v>0</v>
      </c>
      <c r="N68" s="91">
        <f t="shared" si="0"/>
        <v>18</v>
      </c>
    </row>
    <row r="69" spans="1:14" ht="14.25">
      <c r="A69" s="4" t="s">
        <v>6</v>
      </c>
      <c r="B69" s="16" t="s">
        <v>167</v>
      </c>
      <c r="C69" s="16" t="s">
        <v>149</v>
      </c>
      <c r="D69" s="16">
        <v>4</v>
      </c>
      <c r="E69" s="101" t="s">
        <v>263</v>
      </c>
      <c r="F69" s="322" t="s">
        <v>483</v>
      </c>
      <c r="G69" s="126" t="s">
        <v>440</v>
      </c>
      <c r="H69" s="125" t="s">
        <v>338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  <c r="N69" s="91">
        <f t="shared" si="0"/>
        <v>0</v>
      </c>
    </row>
    <row r="70" spans="1:14" ht="14.25">
      <c r="A70" s="4" t="s">
        <v>43</v>
      </c>
      <c r="B70" s="16" t="s">
        <v>167</v>
      </c>
      <c r="C70" s="16" t="s">
        <v>149</v>
      </c>
      <c r="D70" s="16">
        <v>4</v>
      </c>
      <c r="E70" s="101" t="s">
        <v>263</v>
      </c>
      <c r="F70" s="322" t="s">
        <v>483</v>
      </c>
      <c r="G70" s="126" t="s">
        <v>440</v>
      </c>
      <c r="H70" s="125" t="s">
        <v>338</v>
      </c>
      <c r="I70" s="96">
        <v>0</v>
      </c>
      <c r="J70" s="96">
        <v>0</v>
      </c>
      <c r="K70" s="96">
        <v>0</v>
      </c>
      <c r="L70" s="96">
        <v>0</v>
      </c>
      <c r="M70" s="96">
        <v>0</v>
      </c>
      <c r="N70" s="91">
        <f t="shared" si="0"/>
        <v>0</v>
      </c>
    </row>
    <row r="71" spans="1:14" ht="27">
      <c r="A71" s="51" t="s">
        <v>57</v>
      </c>
      <c r="B71" s="16" t="s">
        <v>167</v>
      </c>
      <c r="C71" s="16" t="s">
        <v>149</v>
      </c>
      <c r="D71" s="16">
        <v>4</v>
      </c>
      <c r="E71" s="101" t="s">
        <v>263</v>
      </c>
      <c r="F71" s="322" t="s">
        <v>483</v>
      </c>
      <c r="G71" s="126" t="s">
        <v>440</v>
      </c>
      <c r="H71" s="125" t="s">
        <v>338</v>
      </c>
      <c r="I71" s="97">
        <f>SUM(I68:I70)</f>
        <v>18</v>
      </c>
      <c r="J71" s="97">
        <f>SUM(J68:J70)</f>
        <v>10</v>
      </c>
      <c r="K71" s="97">
        <f>SUM(K68:K70)</f>
        <v>5</v>
      </c>
      <c r="L71" s="102">
        <f>SUM(L68:L70)</f>
        <v>3</v>
      </c>
      <c r="M71" s="102">
        <f>SUM(M68:M70)</f>
        <v>0</v>
      </c>
      <c r="N71" s="91">
        <f t="shared" si="0"/>
        <v>18</v>
      </c>
    </row>
    <row r="72" spans="1:14" ht="14.25">
      <c r="A72" s="75" t="s">
        <v>5</v>
      </c>
      <c r="B72" s="16" t="s">
        <v>167</v>
      </c>
      <c r="C72" s="16" t="s">
        <v>149</v>
      </c>
      <c r="D72" s="16">
        <v>4</v>
      </c>
      <c r="E72" s="101" t="s">
        <v>263</v>
      </c>
      <c r="F72" s="226" t="s">
        <v>484</v>
      </c>
      <c r="G72" s="125" t="s">
        <v>441</v>
      </c>
      <c r="H72" s="125" t="s">
        <v>437</v>
      </c>
      <c r="I72" s="109">
        <v>18</v>
      </c>
      <c r="J72" s="109">
        <v>13</v>
      </c>
      <c r="K72" s="109">
        <v>5</v>
      </c>
      <c r="L72" s="109">
        <v>0</v>
      </c>
      <c r="M72" s="109">
        <v>0</v>
      </c>
      <c r="N72" s="91">
        <f t="shared" si="0"/>
        <v>18</v>
      </c>
    </row>
    <row r="73" spans="1:14" ht="14.25">
      <c r="A73" s="4" t="s">
        <v>6</v>
      </c>
      <c r="B73" s="16" t="s">
        <v>167</v>
      </c>
      <c r="C73" s="16" t="s">
        <v>149</v>
      </c>
      <c r="D73" s="16">
        <v>4</v>
      </c>
      <c r="E73" s="101" t="s">
        <v>263</v>
      </c>
      <c r="F73" s="322" t="s">
        <v>484</v>
      </c>
      <c r="G73" s="125" t="s">
        <v>441</v>
      </c>
      <c r="H73" s="125" t="s">
        <v>437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1">
        <f t="shared" si="0"/>
        <v>0</v>
      </c>
    </row>
    <row r="74" spans="1:14" ht="14.25">
      <c r="A74" s="4" t="s">
        <v>43</v>
      </c>
      <c r="B74" s="16" t="s">
        <v>167</v>
      </c>
      <c r="C74" s="16" t="s">
        <v>149</v>
      </c>
      <c r="D74" s="16">
        <v>4</v>
      </c>
      <c r="E74" s="101" t="s">
        <v>263</v>
      </c>
      <c r="F74" s="322" t="s">
        <v>484</v>
      </c>
      <c r="G74" s="125" t="s">
        <v>441</v>
      </c>
      <c r="H74" s="125" t="s">
        <v>437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1">
        <f t="shared" si="0"/>
        <v>0</v>
      </c>
    </row>
    <row r="75" spans="1:14" ht="27">
      <c r="A75" s="51" t="s">
        <v>57</v>
      </c>
      <c r="B75" s="16" t="s">
        <v>167</v>
      </c>
      <c r="C75" s="16" t="s">
        <v>149</v>
      </c>
      <c r="D75" s="16">
        <v>4</v>
      </c>
      <c r="E75" s="101" t="s">
        <v>263</v>
      </c>
      <c r="F75" s="322" t="s">
        <v>484</v>
      </c>
      <c r="G75" s="125" t="s">
        <v>441</v>
      </c>
      <c r="H75" s="125" t="s">
        <v>437</v>
      </c>
      <c r="I75" s="97">
        <f>SUM(I72:I74)</f>
        <v>18</v>
      </c>
      <c r="J75" s="97">
        <f>SUM(J72:J74)</f>
        <v>13</v>
      </c>
      <c r="K75" s="97">
        <f>SUM(K72:K74)</f>
        <v>5</v>
      </c>
      <c r="L75" s="102">
        <f>SUM(L72:L74)</f>
        <v>0</v>
      </c>
      <c r="M75" s="102">
        <f>SUM(M72:M74)</f>
        <v>0</v>
      </c>
      <c r="N75" s="91">
        <f>SUM(J75:M75)</f>
        <v>18</v>
      </c>
    </row>
    <row r="76" spans="1:14" ht="14.25">
      <c r="A76" s="75" t="s">
        <v>5</v>
      </c>
      <c r="B76" s="16" t="s">
        <v>168</v>
      </c>
      <c r="C76" s="16" t="s">
        <v>150</v>
      </c>
      <c r="D76" s="100">
        <v>1</v>
      </c>
      <c r="E76" s="101" t="s">
        <v>333</v>
      </c>
      <c r="F76" s="128" t="s">
        <v>473</v>
      </c>
      <c r="G76" s="128" t="s">
        <v>203</v>
      </c>
      <c r="H76" s="128" t="s">
        <v>340</v>
      </c>
      <c r="I76" s="102">
        <v>16</v>
      </c>
      <c r="J76" s="102">
        <v>0</v>
      </c>
      <c r="K76" s="102">
        <v>0</v>
      </c>
      <c r="L76" s="102">
        <v>2</v>
      </c>
      <c r="M76" s="102">
        <v>14</v>
      </c>
      <c r="N76" s="91">
        <f aca="true" t="shared" si="2" ref="N76:N107">SUM(J76:M76)</f>
        <v>16</v>
      </c>
    </row>
    <row r="77" spans="1:14" ht="14.25">
      <c r="A77" s="4" t="s">
        <v>6</v>
      </c>
      <c r="B77" s="16" t="s">
        <v>168</v>
      </c>
      <c r="C77" s="16" t="s">
        <v>150</v>
      </c>
      <c r="D77" s="100">
        <v>1</v>
      </c>
      <c r="E77" s="101" t="s">
        <v>333</v>
      </c>
      <c r="F77" s="128" t="s">
        <v>473</v>
      </c>
      <c r="G77" s="128" t="s">
        <v>203</v>
      </c>
      <c r="H77" s="128" t="s">
        <v>340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  <c r="N77" s="91">
        <f t="shared" si="2"/>
        <v>0</v>
      </c>
    </row>
    <row r="78" spans="1:14" ht="14.25">
      <c r="A78" s="4" t="s">
        <v>43</v>
      </c>
      <c r="B78" s="16" t="s">
        <v>168</v>
      </c>
      <c r="C78" s="16" t="s">
        <v>150</v>
      </c>
      <c r="D78" s="100">
        <v>1</v>
      </c>
      <c r="E78" s="101" t="s">
        <v>333</v>
      </c>
      <c r="F78" s="128" t="s">
        <v>473</v>
      </c>
      <c r="G78" s="128" t="s">
        <v>203</v>
      </c>
      <c r="H78" s="128" t="s">
        <v>340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  <c r="N78" s="91">
        <f t="shared" si="2"/>
        <v>0</v>
      </c>
    </row>
    <row r="79" spans="1:14" ht="27">
      <c r="A79" s="51" t="s">
        <v>57</v>
      </c>
      <c r="B79" s="16" t="s">
        <v>168</v>
      </c>
      <c r="C79" s="16" t="s">
        <v>150</v>
      </c>
      <c r="D79" s="100">
        <v>1</v>
      </c>
      <c r="E79" s="101" t="s">
        <v>333</v>
      </c>
      <c r="F79" s="128" t="s">
        <v>473</v>
      </c>
      <c r="G79" s="128" t="s">
        <v>203</v>
      </c>
      <c r="H79" s="128" t="s">
        <v>340</v>
      </c>
      <c r="I79" s="102">
        <f>SUM(I76:I78)</f>
        <v>16</v>
      </c>
      <c r="J79" s="102">
        <f>SUM(J76:J78)</f>
        <v>0</v>
      </c>
      <c r="K79" s="102">
        <f>SUM(K76:K78)</f>
        <v>0</v>
      </c>
      <c r="L79" s="102">
        <f>SUM(L76:L78)</f>
        <v>2</v>
      </c>
      <c r="M79" s="312">
        <f>SUM(M76:M78)</f>
        <v>14</v>
      </c>
      <c r="N79" s="91">
        <f t="shared" si="2"/>
        <v>16</v>
      </c>
    </row>
    <row r="80" spans="1:14" ht="14.25">
      <c r="A80" s="75" t="s">
        <v>5</v>
      </c>
      <c r="B80" s="16" t="s">
        <v>168</v>
      </c>
      <c r="C80" s="16" t="s">
        <v>150</v>
      </c>
      <c r="D80" s="100">
        <v>1</v>
      </c>
      <c r="E80" s="101" t="s">
        <v>333</v>
      </c>
      <c r="F80" s="125" t="s">
        <v>485</v>
      </c>
      <c r="G80" s="125" t="s">
        <v>201</v>
      </c>
      <c r="H80" s="125" t="s">
        <v>526</v>
      </c>
      <c r="I80" s="102">
        <v>16</v>
      </c>
      <c r="J80" s="102">
        <v>0</v>
      </c>
      <c r="K80" s="102">
        <v>1</v>
      </c>
      <c r="L80" s="102">
        <v>1</v>
      </c>
      <c r="M80" s="102">
        <v>14</v>
      </c>
      <c r="N80" s="91">
        <f t="shared" si="2"/>
        <v>16</v>
      </c>
    </row>
    <row r="81" spans="1:14" ht="14.25">
      <c r="A81" s="4" t="s">
        <v>6</v>
      </c>
      <c r="B81" s="16" t="s">
        <v>168</v>
      </c>
      <c r="C81" s="16" t="s">
        <v>150</v>
      </c>
      <c r="D81" s="100">
        <v>1</v>
      </c>
      <c r="E81" s="101" t="s">
        <v>333</v>
      </c>
      <c r="F81" s="125" t="s">
        <v>485</v>
      </c>
      <c r="G81" s="125" t="s">
        <v>201</v>
      </c>
      <c r="H81" s="125" t="s">
        <v>526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91">
        <f t="shared" si="2"/>
        <v>0</v>
      </c>
    </row>
    <row r="82" spans="1:14" ht="14.25">
      <c r="A82" s="4" t="s">
        <v>43</v>
      </c>
      <c r="B82" s="16" t="s">
        <v>168</v>
      </c>
      <c r="C82" s="16" t="s">
        <v>150</v>
      </c>
      <c r="D82" s="100">
        <v>1</v>
      </c>
      <c r="E82" s="101" t="s">
        <v>333</v>
      </c>
      <c r="F82" s="125" t="s">
        <v>485</v>
      </c>
      <c r="G82" s="125" t="s">
        <v>201</v>
      </c>
      <c r="H82" s="125" t="s">
        <v>526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  <c r="N82" s="91">
        <f t="shared" si="2"/>
        <v>0</v>
      </c>
    </row>
    <row r="83" spans="1:14" ht="27">
      <c r="A83" s="51" t="s">
        <v>57</v>
      </c>
      <c r="B83" s="16" t="s">
        <v>168</v>
      </c>
      <c r="C83" s="16" t="s">
        <v>150</v>
      </c>
      <c r="D83" s="100">
        <v>1</v>
      </c>
      <c r="E83" s="101" t="s">
        <v>333</v>
      </c>
      <c r="F83" s="125" t="s">
        <v>485</v>
      </c>
      <c r="G83" s="125" t="s">
        <v>201</v>
      </c>
      <c r="H83" s="125" t="s">
        <v>526</v>
      </c>
      <c r="I83" s="97">
        <f>SUM(I80:I82)</f>
        <v>16</v>
      </c>
      <c r="J83" s="97">
        <f>SUM(J80:J82)</f>
        <v>0</v>
      </c>
      <c r="K83" s="97">
        <f>SUM(K80:K82)</f>
        <v>1</v>
      </c>
      <c r="L83" s="97">
        <f>SUM(L80:L82)</f>
        <v>1</v>
      </c>
      <c r="M83" s="312">
        <f>SUM(M80:M82)</f>
        <v>14</v>
      </c>
      <c r="N83" s="91">
        <f t="shared" si="2"/>
        <v>16</v>
      </c>
    </row>
    <row r="84" spans="1:14" ht="14.25">
      <c r="A84" s="75" t="s">
        <v>5</v>
      </c>
      <c r="B84" s="16" t="s">
        <v>168</v>
      </c>
      <c r="C84" s="16" t="s">
        <v>150</v>
      </c>
      <c r="D84" s="100">
        <v>1</v>
      </c>
      <c r="E84" s="101" t="s">
        <v>333</v>
      </c>
      <c r="F84" s="126" t="s">
        <v>486</v>
      </c>
      <c r="G84" s="126" t="s">
        <v>202</v>
      </c>
      <c r="H84" s="126" t="s">
        <v>442</v>
      </c>
      <c r="I84" s="102">
        <v>16</v>
      </c>
      <c r="J84" s="102">
        <v>0</v>
      </c>
      <c r="K84" s="102">
        <v>1</v>
      </c>
      <c r="L84" s="102">
        <v>1</v>
      </c>
      <c r="M84" s="102">
        <v>14</v>
      </c>
      <c r="N84" s="91">
        <f t="shared" si="2"/>
        <v>16</v>
      </c>
    </row>
    <row r="85" spans="1:14" ht="14.25">
      <c r="A85" s="4" t="s">
        <v>6</v>
      </c>
      <c r="B85" s="16" t="s">
        <v>168</v>
      </c>
      <c r="C85" s="16" t="s">
        <v>150</v>
      </c>
      <c r="D85" s="100">
        <v>1</v>
      </c>
      <c r="E85" s="101" t="s">
        <v>333</v>
      </c>
      <c r="F85" s="126" t="s">
        <v>486</v>
      </c>
      <c r="G85" s="126" t="s">
        <v>202</v>
      </c>
      <c r="H85" s="126" t="s">
        <v>442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  <c r="N85" s="91">
        <f t="shared" si="2"/>
        <v>0</v>
      </c>
    </row>
    <row r="86" spans="1:14" ht="14.25">
      <c r="A86" s="4" t="s">
        <v>43</v>
      </c>
      <c r="B86" s="16" t="s">
        <v>168</v>
      </c>
      <c r="C86" s="16" t="s">
        <v>150</v>
      </c>
      <c r="D86" s="100">
        <v>1</v>
      </c>
      <c r="E86" s="101" t="s">
        <v>333</v>
      </c>
      <c r="F86" s="126" t="s">
        <v>486</v>
      </c>
      <c r="G86" s="126" t="s">
        <v>202</v>
      </c>
      <c r="H86" s="126" t="s">
        <v>442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  <c r="N86" s="91">
        <f t="shared" si="2"/>
        <v>0</v>
      </c>
    </row>
    <row r="87" spans="1:14" ht="27">
      <c r="A87" s="51" t="s">
        <v>57</v>
      </c>
      <c r="B87" s="16" t="s">
        <v>168</v>
      </c>
      <c r="C87" s="16" t="s">
        <v>150</v>
      </c>
      <c r="D87" s="100">
        <v>1</v>
      </c>
      <c r="E87" s="101" t="s">
        <v>333</v>
      </c>
      <c r="F87" s="126" t="s">
        <v>486</v>
      </c>
      <c r="G87" s="126" t="s">
        <v>202</v>
      </c>
      <c r="H87" s="126" t="s">
        <v>442</v>
      </c>
      <c r="I87" s="227">
        <f>SUM(I84:I86)</f>
        <v>16</v>
      </c>
      <c r="J87" s="227">
        <f>SUM(J84:J86)</f>
        <v>0</v>
      </c>
      <c r="K87" s="227">
        <f>SUM(K84:K86)</f>
        <v>1</v>
      </c>
      <c r="L87" s="227">
        <f>SUM(L84:L86)</f>
        <v>1</v>
      </c>
      <c r="M87" s="313">
        <f>SUM(M84:M86)</f>
        <v>14</v>
      </c>
      <c r="N87" s="91">
        <f t="shared" si="2"/>
        <v>16</v>
      </c>
    </row>
    <row r="88" spans="1:14" ht="14.25">
      <c r="A88" s="75" t="s">
        <v>5</v>
      </c>
      <c r="B88" s="16" t="s">
        <v>168</v>
      </c>
      <c r="C88" s="16" t="s">
        <v>150</v>
      </c>
      <c r="D88" s="100">
        <v>1</v>
      </c>
      <c r="E88" s="101" t="s">
        <v>333</v>
      </c>
      <c r="F88" s="126" t="s">
        <v>487</v>
      </c>
      <c r="G88" s="126" t="s">
        <v>396</v>
      </c>
      <c r="H88" s="126" t="s">
        <v>209</v>
      </c>
      <c r="I88" s="102">
        <v>16</v>
      </c>
      <c r="J88" s="102">
        <v>0</v>
      </c>
      <c r="K88" s="102">
        <v>0</v>
      </c>
      <c r="L88" s="102">
        <v>0</v>
      </c>
      <c r="M88" s="102">
        <v>16</v>
      </c>
      <c r="N88" s="91">
        <f>SUM(J88:M88)</f>
        <v>16</v>
      </c>
    </row>
    <row r="89" spans="1:14" ht="14.25">
      <c r="A89" s="4" t="s">
        <v>6</v>
      </c>
      <c r="B89" s="16" t="s">
        <v>168</v>
      </c>
      <c r="C89" s="16" t="s">
        <v>150</v>
      </c>
      <c r="D89" s="100">
        <v>1</v>
      </c>
      <c r="E89" s="101" t="s">
        <v>333</v>
      </c>
      <c r="F89" s="126" t="s">
        <v>487</v>
      </c>
      <c r="G89" s="126" t="s">
        <v>396</v>
      </c>
      <c r="H89" s="126" t="s">
        <v>209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  <c r="N89" s="91">
        <f>SUM(J89:M89)</f>
        <v>0</v>
      </c>
    </row>
    <row r="90" spans="1:14" ht="14.25">
      <c r="A90" s="4" t="s">
        <v>43</v>
      </c>
      <c r="B90" s="16" t="s">
        <v>168</v>
      </c>
      <c r="C90" s="16" t="s">
        <v>150</v>
      </c>
      <c r="D90" s="100">
        <v>1</v>
      </c>
      <c r="E90" s="101" t="s">
        <v>333</v>
      </c>
      <c r="F90" s="126" t="s">
        <v>487</v>
      </c>
      <c r="G90" s="126" t="s">
        <v>396</v>
      </c>
      <c r="H90" s="126" t="s">
        <v>209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  <c r="N90" s="91">
        <f>SUM(J90:M90)</f>
        <v>0</v>
      </c>
    </row>
    <row r="91" spans="1:14" ht="27">
      <c r="A91" s="51" t="s">
        <v>57</v>
      </c>
      <c r="B91" s="16" t="s">
        <v>168</v>
      </c>
      <c r="C91" s="16" t="s">
        <v>150</v>
      </c>
      <c r="D91" s="100">
        <v>1</v>
      </c>
      <c r="E91" s="101" t="s">
        <v>333</v>
      </c>
      <c r="F91" s="126" t="s">
        <v>487</v>
      </c>
      <c r="G91" s="126" t="s">
        <v>396</v>
      </c>
      <c r="H91" s="126" t="s">
        <v>209</v>
      </c>
      <c r="I91" s="227">
        <f>SUM(I88:I90)</f>
        <v>16</v>
      </c>
      <c r="J91" s="227">
        <f>SUM(J88:J90)</f>
        <v>0</v>
      </c>
      <c r="K91" s="227">
        <f>SUM(K88:K90)</f>
        <v>0</v>
      </c>
      <c r="L91" s="227">
        <f>SUM(L88:L90)</f>
        <v>0</v>
      </c>
      <c r="M91" s="313">
        <f>SUM(M88:M90)</f>
        <v>16</v>
      </c>
      <c r="N91" s="91">
        <f>SUM(J91:M91)</f>
        <v>16</v>
      </c>
    </row>
    <row r="92" spans="1:14" ht="14.25">
      <c r="A92" s="75" t="s">
        <v>5</v>
      </c>
      <c r="B92" s="16" t="s">
        <v>168</v>
      </c>
      <c r="C92" s="16" t="s">
        <v>150</v>
      </c>
      <c r="D92" s="100">
        <v>1</v>
      </c>
      <c r="E92" s="101" t="s">
        <v>334</v>
      </c>
      <c r="F92" s="128" t="s">
        <v>473</v>
      </c>
      <c r="G92" s="128" t="s">
        <v>203</v>
      </c>
      <c r="H92" s="128" t="s">
        <v>340</v>
      </c>
      <c r="I92" s="102">
        <v>13</v>
      </c>
      <c r="J92" s="102">
        <v>0</v>
      </c>
      <c r="K92" s="102">
        <v>2</v>
      </c>
      <c r="L92" s="102">
        <v>1</v>
      </c>
      <c r="M92" s="102">
        <v>10</v>
      </c>
      <c r="N92" s="91">
        <f t="shared" si="2"/>
        <v>13</v>
      </c>
    </row>
    <row r="93" spans="1:14" ht="14.25">
      <c r="A93" s="4" t="s">
        <v>6</v>
      </c>
      <c r="B93" s="16" t="s">
        <v>168</v>
      </c>
      <c r="C93" s="16" t="s">
        <v>150</v>
      </c>
      <c r="D93" s="100">
        <v>1</v>
      </c>
      <c r="E93" s="101" t="s">
        <v>334</v>
      </c>
      <c r="F93" s="128" t="s">
        <v>473</v>
      </c>
      <c r="G93" s="128" t="s">
        <v>203</v>
      </c>
      <c r="H93" s="128" t="s">
        <v>340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  <c r="N93" s="91">
        <f t="shared" si="2"/>
        <v>0</v>
      </c>
    </row>
    <row r="94" spans="1:14" ht="14.25">
      <c r="A94" s="4" t="s">
        <v>43</v>
      </c>
      <c r="B94" s="16" t="s">
        <v>168</v>
      </c>
      <c r="C94" s="16" t="s">
        <v>150</v>
      </c>
      <c r="D94" s="100">
        <v>1</v>
      </c>
      <c r="E94" s="101" t="s">
        <v>334</v>
      </c>
      <c r="F94" s="128" t="s">
        <v>473</v>
      </c>
      <c r="G94" s="128" t="s">
        <v>203</v>
      </c>
      <c r="H94" s="128" t="s">
        <v>340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  <c r="N94" s="91">
        <f t="shared" si="2"/>
        <v>0</v>
      </c>
    </row>
    <row r="95" spans="1:14" ht="27">
      <c r="A95" s="51" t="s">
        <v>57</v>
      </c>
      <c r="B95" s="16" t="s">
        <v>168</v>
      </c>
      <c r="C95" s="16" t="s">
        <v>150</v>
      </c>
      <c r="D95" s="100">
        <v>1</v>
      </c>
      <c r="E95" s="101" t="s">
        <v>334</v>
      </c>
      <c r="F95" s="128" t="s">
        <v>473</v>
      </c>
      <c r="G95" s="128" t="s">
        <v>203</v>
      </c>
      <c r="H95" s="128" t="s">
        <v>340</v>
      </c>
      <c r="I95" s="102">
        <f>SUM(I92:I94)</f>
        <v>13</v>
      </c>
      <c r="J95" s="102">
        <f>SUM(J92:J94)</f>
        <v>0</v>
      </c>
      <c r="K95" s="102">
        <f>SUM(K92:K94)</f>
        <v>2</v>
      </c>
      <c r="L95" s="102">
        <f>SUM(L92:L94)</f>
        <v>1</v>
      </c>
      <c r="M95" s="312">
        <f>SUM(M92:M94)</f>
        <v>10</v>
      </c>
      <c r="N95" s="91">
        <f t="shared" si="2"/>
        <v>13</v>
      </c>
    </row>
    <row r="96" spans="1:14" ht="14.25">
      <c r="A96" s="75" t="s">
        <v>5</v>
      </c>
      <c r="B96" s="16" t="s">
        <v>168</v>
      </c>
      <c r="C96" s="16" t="s">
        <v>150</v>
      </c>
      <c r="D96" s="100">
        <v>1</v>
      </c>
      <c r="E96" s="101" t="s">
        <v>334</v>
      </c>
      <c r="F96" s="125" t="s">
        <v>485</v>
      </c>
      <c r="G96" s="125" t="s">
        <v>201</v>
      </c>
      <c r="H96" s="125" t="s">
        <v>526</v>
      </c>
      <c r="I96" s="102">
        <v>13</v>
      </c>
      <c r="J96" s="102">
        <v>0</v>
      </c>
      <c r="K96" s="102">
        <v>2</v>
      </c>
      <c r="L96" s="102">
        <v>0</v>
      </c>
      <c r="M96" s="102">
        <v>11</v>
      </c>
      <c r="N96" s="91">
        <f t="shared" si="2"/>
        <v>13</v>
      </c>
    </row>
    <row r="97" spans="1:14" ht="14.25">
      <c r="A97" s="4" t="s">
        <v>6</v>
      </c>
      <c r="B97" s="16" t="s">
        <v>168</v>
      </c>
      <c r="C97" s="16" t="s">
        <v>150</v>
      </c>
      <c r="D97" s="100">
        <v>1</v>
      </c>
      <c r="E97" s="101" t="s">
        <v>334</v>
      </c>
      <c r="F97" s="125" t="s">
        <v>485</v>
      </c>
      <c r="G97" s="125" t="s">
        <v>201</v>
      </c>
      <c r="H97" s="125" t="s">
        <v>526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  <c r="N97" s="91">
        <f t="shared" si="2"/>
        <v>0</v>
      </c>
    </row>
    <row r="98" spans="1:14" ht="14.25">
      <c r="A98" s="4" t="s">
        <v>43</v>
      </c>
      <c r="B98" s="16" t="s">
        <v>168</v>
      </c>
      <c r="C98" s="16" t="s">
        <v>150</v>
      </c>
      <c r="D98" s="100">
        <v>1</v>
      </c>
      <c r="E98" s="101" t="s">
        <v>334</v>
      </c>
      <c r="F98" s="125" t="s">
        <v>485</v>
      </c>
      <c r="G98" s="125" t="s">
        <v>201</v>
      </c>
      <c r="H98" s="125" t="s">
        <v>526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  <c r="N98" s="91">
        <f t="shared" si="2"/>
        <v>0</v>
      </c>
    </row>
    <row r="99" spans="1:14" ht="27">
      <c r="A99" s="51" t="s">
        <v>57</v>
      </c>
      <c r="B99" s="16" t="s">
        <v>168</v>
      </c>
      <c r="C99" s="16" t="s">
        <v>150</v>
      </c>
      <c r="D99" s="100">
        <v>1</v>
      </c>
      <c r="E99" s="101" t="s">
        <v>334</v>
      </c>
      <c r="F99" s="125" t="s">
        <v>485</v>
      </c>
      <c r="G99" s="125" t="s">
        <v>201</v>
      </c>
      <c r="H99" s="125" t="s">
        <v>526</v>
      </c>
      <c r="I99" s="97">
        <f>SUM(I96:I98)</f>
        <v>13</v>
      </c>
      <c r="J99" s="97">
        <f>SUM(J96:J98)</f>
        <v>0</v>
      </c>
      <c r="K99" s="97">
        <f>SUM(K96:K98)</f>
        <v>2</v>
      </c>
      <c r="L99" s="97">
        <f>SUM(L96:L98)</f>
        <v>0</v>
      </c>
      <c r="M99" s="312">
        <f>SUM(M96:M98)</f>
        <v>11</v>
      </c>
      <c r="N99" s="91">
        <f t="shared" si="2"/>
        <v>13</v>
      </c>
    </row>
    <row r="100" spans="1:14" ht="14.25">
      <c r="A100" s="75" t="s">
        <v>5</v>
      </c>
      <c r="B100" s="16" t="s">
        <v>168</v>
      </c>
      <c r="C100" s="16" t="s">
        <v>150</v>
      </c>
      <c r="D100" s="100">
        <v>1</v>
      </c>
      <c r="E100" s="101" t="s">
        <v>334</v>
      </c>
      <c r="F100" s="126" t="s">
        <v>486</v>
      </c>
      <c r="G100" s="126" t="s">
        <v>202</v>
      </c>
      <c r="H100" s="126" t="s">
        <v>442</v>
      </c>
      <c r="I100" s="102">
        <v>13</v>
      </c>
      <c r="J100" s="102">
        <v>0</v>
      </c>
      <c r="K100" s="102">
        <v>2</v>
      </c>
      <c r="L100" s="102">
        <v>0</v>
      </c>
      <c r="M100" s="102">
        <v>11</v>
      </c>
      <c r="N100" s="91">
        <f t="shared" si="2"/>
        <v>13</v>
      </c>
    </row>
    <row r="101" spans="1:14" ht="14.25">
      <c r="A101" s="4" t="s">
        <v>6</v>
      </c>
      <c r="B101" s="16" t="s">
        <v>168</v>
      </c>
      <c r="C101" s="16" t="s">
        <v>150</v>
      </c>
      <c r="D101" s="100">
        <v>1</v>
      </c>
      <c r="E101" s="101" t="s">
        <v>334</v>
      </c>
      <c r="F101" s="126" t="s">
        <v>486</v>
      </c>
      <c r="G101" s="126" t="s">
        <v>202</v>
      </c>
      <c r="H101" s="126" t="s">
        <v>442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  <c r="N101" s="91">
        <f t="shared" si="2"/>
        <v>0</v>
      </c>
    </row>
    <row r="102" spans="1:14" ht="14.25">
      <c r="A102" s="4" t="s">
        <v>43</v>
      </c>
      <c r="B102" s="16" t="s">
        <v>168</v>
      </c>
      <c r="C102" s="16" t="s">
        <v>150</v>
      </c>
      <c r="D102" s="100">
        <v>1</v>
      </c>
      <c r="E102" s="101" t="s">
        <v>334</v>
      </c>
      <c r="F102" s="126" t="s">
        <v>486</v>
      </c>
      <c r="G102" s="126" t="s">
        <v>202</v>
      </c>
      <c r="H102" s="126" t="s">
        <v>442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  <c r="N102" s="91">
        <f t="shared" si="2"/>
        <v>0</v>
      </c>
    </row>
    <row r="103" spans="1:14" ht="27">
      <c r="A103" s="51" t="s">
        <v>57</v>
      </c>
      <c r="B103" s="16" t="s">
        <v>168</v>
      </c>
      <c r="C103" s="16" t="s">
        <v>150</v>
      </c>
      <c r="D103" s="100">
        <v>1</v>
      </c>
      <c r="E103" s="101" t="s">
        <v>334</v>
      </c>
      <c r="F103" s="126" t="s">
        <v>486</v>
      </c>
      <c r="G103" s="126" t="s">
        <v>202</v>
      </c>
      <c r="H103" s="126" t="s">
        <v>442</v>
      </c>
      <c r="I103" s="227">
        <f>SUM(I100:I102)</f>
        <v>13</v>
      </c>
      <c r="J103" s="227">
        <f>SUM(J100:J102)</f>
        <v>0</v>
      </c>
      <c r="K103" s="227">
        <f>SUM(K100:K102)</f>
        <v>2</v>
      </c>
      <c r="L103" s="227">
        <f>SUM(L100:L102)</f>
        <v>0</v>
      </c>
      <c r="M103" s="313">
        <f>SUM(M100:M102)</f>
        <v>11</v>
      </c>
      <c r="N103" s="91">
        <f t="shared" si="2"/>
        <v>13</v>
      </c>
    </row>
    <row r="104" spans="1:14" ht="14.25">
      <c r="A104" s="75" t="s">
        <v>5</v>
      </c>
      <c r="B104" s="16" t="s">
        <v>168</v>
      </c>
      <c r="C104" s="16" t="s">
        <v>150</v>
      </c>
      <c r="D104" s="100">
        <v>1</v>
      </c>
      <c r="E104" s="101" t="s">
        <v>334</v>
      </c>
      <c r="F104" s="126" t="s">
        <v>487</v>
      </c>
      <c r="G104" s="126" t="s">
        <v>396</v>
      </c>
      <c r="H104" s="126" t="s">
        <v>209</v>
      </c>
      <c r="I104" s="102">
        <v>13</v>
      </c>
      <c r="J104" s="102">
        <v>1</v>
      </c>
      <c r="K104" s="102">
        <v>1</v>
      </c>
      <c r="L104" s="102">
        <v>0</v>
      </c>
      <c r="M104" s="102">
        <v>11</v>
      </c>
      <c r="N104" s="91">
        <f t="shared" si="2"/>
        <v>13</v>
      </c>
    </row>
    <row r="105" spans="1:14" ht="14.25">
      <c r="A105" s="4" t="s">
        <v>6</v>
      </c>
      <c r="B105" s="16" t="s">
        <v>168</v>
      </c>
      <c r="C105" s="16" t="s">
        <v>150</v>
      </c>
      <c r="D105" s="100">
        <v>1</v>
      </c>
      <c r="E105" s="101" t="s">
        <v>334</v>
      </c>
      <c r="F105" s="126" t="s">
        <v>487</v>
      </c>
      <c r="G105" s="126" t="s">
        <v>396</v>
      </c>
      <c r="H105" s="126" t="s">
        <v>209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  <c r="N105" s="91">
        <f t="shared" si="2"/>
        <v>0</v>
      </c>
    </row>
    <row r="106" spans="1:14" ht="14.25">
      <c r="A106" s="4" t="s">
        <v>43</v>
      </c>
      <c r="B106" s="16" t="s">
        <v>168</v>
      </c>
      <c r="C106" s="16" t="s">
        <v>150</v>
      </c>
      <c r="D106" s="100">
        <v>1</v>
      </c>
      <c r="E106" s="101" t="s">
        <v>334</v>
      </c>
      <c r="F106" s="126" t="s">
        <v>487</v>
      </c>
      <c r="G106" s="126" t="s">
        <v>396</v>
      </c>
      <c r="H106" s="126" t="s">
        <v>209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  <c r="N106" s="91">
        <f t="shared" si="2"/>
        <v>0</v>
      </c>
    </row>
    <row r="107" spans="1:14" ht="27">
      <c r="A107" s="51" t="s">
        <v>57</v>
      </c>
      <c r="B107" s="16" t="s">
        <v>168</v>
      </c>
      <c r="C107" s="16" t="s">
        <v>150</v>
      </c>
      <c r="D107" s="100">
        <v>1</v>
      </c>
      <c r="E107" s="101" t="s">
        <v>334</v>
      </c>
      <c r="F107" s="126" t="s">
        <v>487</v>
      </c>
      <c r="G107" s="126" t="s">
        <v>396</v>
      </c>
      <c r="H107" s="126" t="s">
        <v>209</v>
      </c>
      <c r="I107" s="227">
        <f>SUM(I104:I106)</f>
        <v>13</v>
      </c>
      <c r="J107" s="227">
        <f>SUM(J104:J106)</f>
        <v>1</v>
      </c>
      <c r="K107" s="227">
        <f>SUM(K104:K106)</f>
        <v>1</v>
      </c>
      <c r="L107" s="227">
        <f>SUM(L104:L106)</f>
        <v>0</v>
      </c>
      <c r="M107" s="313">
        <f>SUM(M104:M106)</f>
        <v>11</v>
      </c>
      <c r="N107" s="91">
        <f t="shared" si="2"/>
        <v>13</v>
      </c>
    </row>
    <row r="108" spans="1:14" ht="14.25">
      <c r="A108" s="75" t="s">
        <v>5</v>
      </c>
      <c r="B108" s="16" t="s">
        <v>168</v>
      </c>
      <c r="C108" s="16" t="s">
        <v>150</v>
      </c>
      <c r="D108" s="100">
        <v>2</v>
      </c>
      <c r="E108" s="101" t="s">
        <v>264</v>
      </c>
      <c r="F108" s="128" t="s">
        <v>488</v>
      </c>
      <c r="G108" s="128" t="s">
        <v>307</v>
      </c>
      <c r="H108" s="128" t="s">
        <v>356</v>
      </c>
      <c r="I108" s="102">
        <v>9</v>
      </c>
      <c r="J108" s="102">
        <v>5</v>
      </c>
      <c r="K108" s="102">
        <v>2</v>
      </c>
      <c r="L108" s="102">
        <v>1</v>
      </c>
      <c r="M108" s="102">
        <v>1</v>
      </c>
      <c r="N108" s="91">
        <f aca="true" t="shared" si="3" ref="N108:N119">SUM(J108:M108)</f>
        <v>9</v>
      </c>
    </row>
    <row r="109" spans="1:14" ht="14.25">
      <c r="A109" s="4" t="s">
        <v>6</v>
      </c>
      <c r="B109" s="16" t="s">
        <v>168</v>
      </c>
      <c r="C109" s="16" t="s">
        <v>150</v>
      </c>
      <c r="D109" s="100">
        <v>2</v>
      </c>
      <c r="E109" s="101" t="s">
        <v>264</v>
      </c>
      <c r="F109" s="128" t="s">
        <v>488</v>
      </c>
      <c r="G109" s="128" t="s">
        <v>307</v>
      </c>
      <c r="H109" s="128" t="s">
        <v>356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  <c r="N109" s="91">
        <f t="shared" si="3"/>
        <v>0</v>
      </c>
    </row>
    <row r="110" spans="1:14" ht="14.25">
      <c r="A110" s="4" t="s">
        <v>43</v>
      </c>
      <c r="B110" s="16" t="s">
        <v>168</v>
      </c>
      <c r="C110" s="16" t="s">
        <v>150</v>
      </c>
      <c r="D110" s="100">
        <v>2</v>
      </c>
      <c r="E110" s="101" t="s">
        <v>264</v>
      </c>
      <c r="F110" s="128" t="s">
        <v>488</v>
      </c>
      <c r="G110" s="128" t="s">
        <v>307</v>
      </c>
      <c r="H110" s="128" t="s">
        <v>356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  <c r="N110" s="91">
        <f t="shared" si="3"/>
        <v>0</v>
      </c>
    </row>
    <row r="111" spans="1:14" ht="27">
      <c r="A111" s="51" t="s">
        <v>57</v>
      </c>
      <c r="B111" s="16" t="s">
        <v>168</v>
      </c>
      <c r="C111" s="16" t="s">
        <v>150</v>
      </c>
      <c r="D111" s="100">
        <v>2</v>
      </c>
      <c r="E111" s="101" t="s">
        <v>264</v>
      </c>
      <c r="F111" s="128" t="s">
        <v>488</v>
      </c>
      <c r="G111" s="128" t="s">
        <v>307</v>
      </c>
      <c r="H111" s="128" t="s">
        <v>356</v>
      </c>
      <c r="I111" s="102">
        <f>SUM(I108:I110)</f>
        <v>9</v>
      </c>
      <c r="J111" s="102">
        <f>SUM(J108:J110)</f>
        <v>5</v>
      </c>
      <c r="K111" s="102">
        <f>SUM(K108:K110)</f>
        <v>2</v>
      </c>
      <c r="L111" s="102">
        <f>SUM(L108:L110)</f>
        <v>1</v>
      </c>
      <c r="M111" s="312">
        <f>SUM(M108:M110)</f>
        <v>1</v>
      </c>
      <c r="N111" s="91">
        <f t="shared" si="3"/>
        <v>9</v>
      </c>
    </row>
    <row r="112" spans="1:14" ht="14.25">
      <c r="A112" s="75" t="s">
        <v>5</v>
      </c>
      <c r="B112" s="16" t="s">
        <v>168</v>
      </c>
      <c r="C112" s="16" t="s">
        <v>150</v>
      </c>
      <c r="D112" s="100">
        <v>2</v>
      </c>
      <c r="E112" s="101" t="s">
        <v>264</v>
      </c>
      <c r="F112" s="125" t="s">
        <v>489</v>
      </c>
      <c r="G112" s="125" t="s">
        <v>202</v>
      </c>
      <c r="H112" s="125" t="s">
        <v>442</v>
      </c>
      <c r="I112" s="102">
        <v>9</v>
      </c>
      <c r="J112" s="102">
        <v>2</v>
      </c>
      <c r="K112" s="102">
        <v>7</v>
      </c>
      <c r="L112" s="102">
        <v>0</v>
      </c>
      <c r="M112" s="102">
        <v>0</v>
      </c>
      <c r="N112" s="91">
        <f t="shared" si="3"/>
        <v>9</v>
      </c>
    </row>
    <row r="113" spans="1:14" ht="14.25">
      <c r="A113" s="4" t="s">
        <v>6</v>
      </c>
      <c r="B113" s="16" t="s">
        <v>168</v>
      </c>
      <c r="C113" s="16" t="s">
        <v>150</v>
      </c>
      <c r="D113" s="100">
        <v>2</v>
      </c>
      <c r="E113" s="101" t="s">
        <v>264</v>
      </c>
      <c r="F113" s="125" t="s">
        <v>489</v>
      </c>
      <c r="G113" s="125" t="s">
        <v>202</v>
      </c>
      <c r="H113" s="125" t="s">
        <v>442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  <c r="N113" s="91">
        <f t="shared" si="3"/>
        <v>0</v>
      </c>
    </row>
    <row r="114" spans="1:14" ht="14.25">
      <c r="A114" s="4" t="s">
        <v>43</v>
      </c>
      <c r="B114" s="16" t="s">
        <v>168</v>
      </c>
      <c r="C114" s="16" t="s">
        <v>150</v>
      </c>
      <c r="D114" s="100">
        <v>2</v>
      </c>
      <c r="E114" s="101" t="s">
        <v>264</v>
      </c>
      <c r="F114" s="125" t="s">
        <v>489</v>
      </c>
      <c r="G114" s="125" t="s">
        <v>202</v>
      </c>
      <c r="H114" s="125" t="s">
        <v>442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  <c r="N114" s="91">
        <f t="shared" si="3"/>
        <v>0</v>
      </c>
    </row>
    <row r="115" spans="1:14" ht="27">
      <c r="A115" s="51" t="s">
        <v>57</v>
      </c>
      <c r="B115" s="16" t="s">
        <v>168</v>
      </c>
      <c r="C115" s="16" t="s">
        <v>150</v>
      </c>
      <c r="D115" s="100">
        <v>2</v>
      </c>
      <c r="E115" s="101" t="s">
        <v>264</v>
      </c>
      <c r="F115" s="125" t="s">
        <v>489</v>
      </c>
      <c r="G115" s="125" t="s">
        <v>202</v>
      </c>
      <c r="H115" s="125" t="s">
        <v>442</v>
      </c>
      <c r="I115" s="97">
        <f>SUM(I112:I114)</f>
        <v>9</v>
      </c>
      <c r="J115" s="97">
        <f>SUM(J112:J114)</f>
        <v>2</v>
      </c>
      <c r="K115" s="97">
        <f>SUM(K112:K114)</f>
        <v>7</v>
      </c>
      <c r="L115" s="97">
        <f>SUM(L112:L114)</f>
        <v>0</v>
      </c>
      <c r="M115" s="102">
        <f>SUM(M112:M114)</f>
        <v>0</v>
      </c>
      <c r="N115" s="91">
        <f t="shared" si="3"/>
        <v>9</v>
      </c>
    </row>
    <row r="116" spans="1:14" ht="14.25">
      <c r="A116" s="75" t="s">
        <v>5</v>
      </c>
      <c r="B116" s="16" t="s">
        <v>168</v>
      </c>
      <c r="C116" s="16" t="s">
        <v>150</v>
      </c>
      <c r="D116" s="100">
        <v>2</v>
      </c>
      <c r="E116" s="101" t="s">
        <v>264</v>
      </c>
      <c r="F116" s="125" t="s">
        <v>490</v>
      </c>
      <c r="G116" s="125" t="s">
        <v>203</v>
      </c>
      <c r="H116" s="125" t="s">
        <v>340</v>
      </c>
      <c r="I116" s="102">
        <v>9</v>
      </c>
      <c r="J116" s="102">
        <v>1</v>
      </c>
      <c r="K116" s="102">
        <v>4</v>
      </c>
      <c r="L116" s="102">
        <v>2</v>
      </c>
      <c r="M116" s="102">
        <v>2</v>
      </c>
      <c r="N116" s="91">
        <f t="shared" si="3"/>
        <v>9</v>
      </c>
    </row>
    <row r="117" spans="1:14" ht="14.25">
      <c r="A117" s="4" t="s">
        <v>6</v>
      </c>
      <c r="B117" s="16" t="s">
        <v>168</v>
      </c>
      <c r="C117" s="16" t="s">
        <v>150</v>
      </c>
      <c r="D117" s="100">
        <v>2</v>
      </c>
      <c r="E117" s="101" t="s">
        <v>264</v>
      </c>
      <c r="F117" s="125" t="s">
        <v>490</v>
      </c>
      <c r="G117" s="125" t="s">
        <v>203</v>
      </c>
      <c r="H117" s="125" t="s">
        <v>340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  <c r="N117" s="91">
        <f t="shared" si="3"/>
        <v>0</v>
      </c>
    </row>
    <row r="118" spans="1:14" ht="14.25">
      <c r="A118" s="4" t="s">
        <v>43</v>
      </c>
      <c r="B118" s="16" t="s">
        <v>168</v>
      </c>
      <c r="C118" s="16" t="s">
        <v>150</v>
      </c>
      <c r="D118" s="100">
        <v>2</v>
      </c>
      <c r="E118" s="101" t="s">
        <v>264</v>
      </c>
      <c r="F118" s="125" t="s">
        <v>490</v>
      </c>
      <c r="G118" s="125" t="s">
        <v>203</v>
      </c>
      <c r="H118" s="125" t="s">
        <v>340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  <c r="N118" s="91">
        <f t="shared" si="3"/>
        <v>0</v>
      </c>
    </row>
    <row r="119" spans="1:14" ht="27">
      <c r="A119" s="51" t="s">
        <v>57</v>
      </c>
      <c r="B119" s="16" t="s">
        <v>168</v>
      </c>
      <c r="C119" s="16" t="s">
        <v>150</v>
      </c>
      <c r="D119" s="100">
        <v>2</v>
      </c>
      <c r="E119" s="101" t="s">
        <v>264</v>
      </c>
      <c r="F119" s="125" t="s">
        <v>490</v>
      </c>
      <c r="G119" s="125" t="s">
        <v>203</v>
      </c>
      <c r="H119" s="125" t="s">
        <v>340</v>
      </c>
      <c r="I119" s="227">
        <f>SUM(I116:I118)</f>
        <v>9</v>
      </c>
      <c r="J119" s="227">
        <f>SUM(J116:J118)</f>
        <v>1</v>
      </c>
      <c r="K119" s="227">
        <f>SUM(K116:K118)</f>
        <v>4</v>
      </c>
      <c r="L119" s="227">
        <f>SUM(L116:L118)</f>
        <v>2</v>
      </c>
      <c r="M119" s="313">
        <f>SUM(M116:M118)</f>
        <v>2</v>
      </c>
      <c r="N119" s="91">
        <f t="shared" si="3"/>
        <v>9</v>
      </c>
    </row>
    <row r="120" spans="1:14" ht="14.25">
      <c r="A120" s="75" t="s">
        <v>5</v>
      </c>
      <c r="B120" s="16" t="s">
        <v>168</v>
      </c>
      <c r="C120" s="16" t="s">
        <v>150</v>
      </c>
      <c r="D120" s="100">
        <v>2</v>
      </c>
      <c r="E120" s="101" t="s">
        <v>264</v>
      </c>
      <c r="F120" s="128" t="s">
        <v>491</v>
      </c>
      <c r="G120" s="128" t="s">
        <v>395</v>
      </c>
      <c r="H120" s="128" t="s">
        <v>443</v>
      </c>
      <c r="I120" s="102">
        <v>9</v>
      </c>
      <c r="J120" s="102">
        <v>1</v>
      </c>
      <c r="K120" s="102">
        <v>8</v>
      </c>
      <c r="L120" s="102">
        <v>0</v>
      </c>
      <c r="M120" s="102">
        <v>0</v>
      </c>
      <c r="N120" s="91">
        <f aca="true" t="shared" si="4" ref="N120:N131">SUM(J120:M120)</f>
        <v>9</v>
      </c>
    </row>
    <row r="121" spans="1:14" ht="14.25">
      <c r="A121" s="4" t="s">
        <v>6</v>
      </c>
      <c r="B121" s="16" t="s">
        <v>168</v>
      </c>
      <c r="C121" s="16" t="s">
        <v>150</v>
      </c>
      <c r="D121" s="100">
        <v>2</v>
      </c>
      <c r="E121" s="101" t="s">
        <v>264</v>
      </c>
      <c r="F121" s="128" t="s">
        <v>491</v>
      </c>
      <c r="G121" s="128" t="s">
        <v>395</v>
      </c>
      <c r="H121" s="128" t="s">
        <v>443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  <c r="N121" s="91">
        <f t="shared" si="4"/>
        <v>0</v>
      </c>
    </row>
    <row r="122" spans="1:14" ht="14.25">
      <c r="A122" s="4" t="s">
        <v>43</v>
      </c>
      <c r="B122" s="16" t="s">
        <v>168</v>
      </c>
      <c r="C122" s="16" t="s">
        <v>150</v>
      </c>
      <c r="D122" s="100">
        <v>2</v>
      </c>
      <c r="E122" s="101" t="s">
        <v>264</v>
      </c>
      <c r="F122" s="128" t="s">
        <v>491</v>
      </c>
      <c r="G122" s="128" t="s">
        <v>395</v>
      </c>
      <c r="H122" s="128" t="s">
        <v>443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  <c r="N122" s="91">
        <f t="shared" si="4"/>
        <v>0</v>
      </c>
    </row>
    <row r="123" spans="1:14" ht="27">
      <c r="A123" s="51" t="s">
        <v>57</v>
      </c>
      <c r="B123" s="16" t="s">
        <v>168</v>
      </c>
      <c r="C123" s="16" t="s">
        <v>150</v>
      </c>
      <c r="D123" s="100">
        <v>2</v>
      </c>
      <c r="E123" s="101" t="s">
        <v>264</v>
      </c>
      <c r="F123" s="128" t="s">
        <v>491</v>
      </c>
      <c r="G123" s="128" t="s">
        <v>395</v>
      </c>
      <c r="H123" s="128" t="s">
        <v>443</v>
      </c>
      <c r="I123" s="102">
        <f>SUM(I120:I122)</f>
        <v>9</v>
      </c>
      <c r="J123" s="102">
        <f>SUM(J120:J122)</f>
        <v>1</v>
      </c>
      <c r="K123" s="102">
        <f>SUM(K120:K122)</f>
        <v>8</v>
      </c>
      <c r="L123" s="102">
        <f>SUM(L120:L122)</f>
        <v>0</v>
      </c>
      <c r="M123" s="102">
        <f>SUM(M120:M122)</f>
        <v>0</v>
      </c>
      <c r="N123" s="91">
        <f t="shared" si="4"/>
        <v>9</v>
      </c>
    </row>
    <row r="124" spans="1:14" ht="14.25">
      <c r="A124" s="75" t="s">
        <v>5</v>
      </c>
      <c r="B124" s="16" t="s">
        <v>168</v>
      </c>
      <c r="C124" s="16" t="s">
        <v>150</v>
      </c>
      <c r="D124" s="100">
        <v>2</v>
      </c>
      <c r="E124" s="101" t="s">
        <v>265</v>
      </c>
      <c r="F124" s="128" t="s">
        <v>488</v>
      </c>
      <c r="G124" s="128" t="s">
        <v>307</v>
      </c>
      <c r="H124" s="128" t="s">
        <v>356</v>
      </c>
      <c r="I124" s="95">
        <v>11</v>
      </c>
      <c r="J124" s="95">
        <v>3</v>
      </c>
      <c r="K124" s="95">
        <v>3</v>
      </c>
      <c r="L124" s="95">
        <v>1</v>
      </c>
      <c r="M124" s="109">
        <v>4</v>
      </c>
      <c r="N124" s="91">
        <f t="shared" si="4"/>
        <v>11</v>
      </c>
    </row>
    <row r="125" spans="1:14" ht="14.25">
      <c r="A125" s="4" t="s">
        <v>6</v>
      </c>
      <c r="B125" s="16" t="s">
        <v>168</v>
      </c>
      <c r="C125" s="16" t="s">
        <v>150</v>
      </c>
      <c r="D125" s="100">
        <v>2</v>
      </c>
      <c r="E125" s="101" t="s">
        <v>265</v>
      </c>
      <c r="F125" s="128" t="s">
        <v>488</v>
      </c>
      <c r="G125" s="128" t="s">
        <v>307</v>
      </c>
      <c r="H125" s="128" t="s">
        <v>356</v>
      </c>
      <c r="I125" s="96">
        <v>0</v>
      </c>
      <c r="J125" s="96">
        <v>0</v>
      </c>
      <c r="K125" s="96">
        <v>0</v>
      </c>
      <c r="L125" s="96">
        <v>0</v>
      </c>
      <c r="M125" s="96">
        <v>0</v>
      </c>
      <c r="N125" s="91">
        <f t="shared" si="4"/>
        <v>0</v>
      </c>
    </row>
    <row r="126" spans="1:14" ht="14.25">
      <c r="A126" s="4" t="s">
        <v>43</v>
      </c>
      <c r="B126" s="16" t="s">
        <v>168</v>
      </c>
      <c r="C126" s="16" t="s">
        <v>150</v>
      </c>
      <c r="D126" s="100">
        <v>2</v>
      </c>
      <c r="E126" s="101" t="s">
        <v>265</v>
      </c>
      <c r="F126" s="128" t="s">
        <v>488</v>
      </c>
      <c r="G126" s="128" t="s">
        <v>307</v>
      </c>
      <c r="H126" s="128" t="s">
        <v>356</v>
      </c>
      <c r="I126" s="96">
        <v>0</v>
      </c>
      <c r="J126" s="96">
        <v>0</v>
      </c>
      <c r="K126" s="96">
        <v>0</v>
      </c>
      <c r="L126" s="96">
        <v>0</v>
      </c>
      <c r="M126" s="96">
        <v>0</v>
      </c>
      <c r="N126" s="91">
        <f t="shared" si="4"/>
        <v>0</v>
      </c>
    </row>
    <row r="127" spans="1:14" ht="27">
      <c r="A127" s="51" t="s">
        <v>57</v>
      </c>
      <c r="B127" s="16" t="s">
        <v>168</v>
      </c>
      <c r="C127" s="16" t="s">
        <v>150</v>
      </c>
      <c r="D127" s="100">
        <v>2</v>
      </c>
      <c r="E127" s="101" t="s">
        <v>265</v>
      </c>
      <c r="F127" s="128" t="s">
        <v>488</v>
      </c>
      <c r="G127" s="128" t="s">
        <v>307</v>
      </c>
      <c r="H127" s="128" t="s">
        <v>356</v>
      </c>
      <c r="I127" s="97">
        <f>SUM(I124:I126)</f>
        <v>11</v>
      </c>
      <c r="J127" s="97">
        <f>SUM(J124:J126)</f>
        <v>3</v>
      </c>
      <c r="K127" s="97">
        <f>SUM(K124:K126)</f>
        <v>3</v>
      </c>
      <c r="L127" s="97">
        <f>SUM(L124:L126)</f>
        <v>1</v>
      </c>
      <c r="M127" s="312">
        <f>SUM(M124:M126)</f>
        <v>4</v>
      </c>
      <c r="N127" s="91">
        <f t="shared" si="4"/>
        <v>11</v>
      </c>
    </row>
    <row r="128" spans="1:14" ht="14.25">
      <c r="A128" s="75" t="s">
        <v>5</v>
      </c>
      <c r="B128" s="16" t="s">
        <v>168</v>
      </c>
      <c r="C128" s="16" t="s">
        <v>150</v>
      </c>
      <c r="D128" s="100">
        <v>2</v>
      </c>
      <c r="E128" s="101" t="s">
        <v>265</v>
      </c>
      <c r="F128" s="125" t="s">
        <v>489</v>
      </c>
      <c r="G128" s="125" t="s">
        <v>202</v>
      </c>
      <c r="H128" s="125" t="s">
        <v>442</v>
      </c>
      <c r="I128" s="95">
        <v>11</v>
      </c>
      <c r="J128" s="95">
        <v>0</v>
      </c>
      <c r="K128" s="95">
        <v>8</v>
      </c>
      <c r="L128" s="95">
        <v>0</v>
      </c>
      <c r="M128" s="109">
        <v>3</v>
      </c>
      <c r="N128" s="91">
        <f t="shared" si="4"/>
        <v>11</v>
      </c>
    </row>
    <row r="129" spans="1:14" ht="14.25">
      <c r="A129" s="4" t="s">
        <v>6</v>
      </c>
      <c r="B129" s="16" t="s">
        <v>168</v>
      </c>
      <c r="C129" s="16" t="s">
        <v>150</v>
      </c>
      <c r="D129" s="100">
        <v>2</v>
      </c>
      <c r="E129" s="101" t="s">
        <v>265</v>
      </c>
      <c r="F129" s="125" t="s">
        <v>489</v>
      </c>
      <c r="G129" s="125" t="s">
        <v>202</v>
      </c>
      <c r="H129" s="125" t="s">
        <v>442</v>
      </c>
      <c r="I129" s="96">
        <v>0</v>
      </c>
      <c r="J129" s="96">
        <v>0</v>
      </c>
      <c r="K129" s="96">
        <v>0</v>
      </c>
      <c r="L129" s="96">
        <v>0</v>
      </c>
      <c r="M129" s="96">
        <v>0</v>
      </c>
      <c r="N129" s="91">
        <f t="shared" si="4"/>
        <v>0</v>
      </c>
    </row>
    <row r="130" spans="1:14" ht="14.25">
      <c r="A130" s="4" t="s">
        <v>43</v>
      </c>
      <c r="B130" s="16" t="s">
        <v>168</v>
      </c>
      <c r="C130" s="16" t="s">
        <v>150</v>
      </c>
      <c r="D130" s="100">
        <v>2</v>
      </c>
      <c r="E130" s="101" t="s">
        <v>265</v>
      </c>
      <c r="F130" s="125" t="s">
        <v>489</v>
      </c>
      <c r="G130" s="125" t="s">
        <v>202</v>
      </c>
      <c r="H130" s="125" t="s">
        <v>442</v>
      </c>
      <c r="I130" s="96">
        <v>0</v>
      </c>
      <c r="J130" s="96">
        <v>0</v>
      </c>
      <c r="K130" s="96">
        <v>0</v>
      </c>
      <c r="L130" s="96">
        <v>0</v>
      </c>
      <c r="M130" s="96">
        <v>0</v>
      </c>
      <c r="N130" s="91">
        <f t="shared" si="4"/>
        <v>0</v>
      </c>
    </row>
    <row r="131" spans="1:14" ht="27">
      <c r="A131" s="51" t="s">
        <v>57</v>
      </c>
      <c r="B131" s="16" t="s">
        <v>168</v>
      </c>
      <c r="C131" s="16" t="s">
        <v>150</v>
      </c>
      <c r="D131" s="100">
        <v>2</v>
      </c>
      <c r="E131" s="101" t="s">
        <v>265</v>
      </c>
      <c r="F131" s="125" t="s">
        <v>489</v>
      </c>
      <c r="G131" s="125" t="s">
        <v>202</v>
      </c>
      <c r="H131" s="125" t="s">
        <v>442</v>
      </c>
      <c r="I131" s="227">
        <f>SUM(I128:I130)</f>
        <v>11</v>
      </c>
      <c r="J131" s="227">
        <f>SUM(J128:J130)</f>
        <v>0</v>
      </c>
      <c r="K131" s="227">
        <f>SUM(K128:K130)</f>
        <v>8</v>
      </c>
      <c r="L131" s="227">
        <f>SUM(L128:L130)</f>
        <v>0</v>
      </c>
      <c r="M131" s="313">
        <f>SUM(M128:M130)</f>
        <v>3</v>
      </c>
      <c r="N131" s="91">
        <f t="shared" si="4"/>
        <v>11</v>
      </c>
    </row>
    <row r="132" spans="1:14" ht="14.25">
      <c r="A132" s="75" t="s">
        <v>5</v>
      </c>
      <c r="B132" s="16" t="s">
        <v>168</v>
      </c>
      <c r="C132" s="16" t="s">
        <v>150</v>
      </c>
      <c r="D132" s="16">
        <v>2</v>
      </c>
      <c r="E132" s="101" t="s">
        <v>265</v>
      </c>
      <c r="F132" s="125" t="s">
        <v>490</v>
      </c>
      <c r="G132" s="125" t="s">
        <v>203</v>
      </c>
      <c r="H132" s="125" t="s">
        <v>340</v>
      </c>
      <c r="I132" s="95">
        <v>11</v>
      </c>
      <c r="J132" s="95">
        <v>0</v>
      </c>
      <c r="K132" s="95">
        <v>4</v>
      </c>
      <c r="L132" s="95">
        <v>3</v>
      </c>
      <c r="M132" s="109">
        <v>4</v>
      </c>
      <c r="N132" s="91">
        <f aca="true" t="shared" si="5" ref="N132:N147">SUM(J132:M132)</f>
        <v>11</v>
      </c>
    </row>
    <row r="133" spans="1:14" ht="14.25">
      <c r="A133" s="4" t="s">
        <v>6</v>
      </c>
      <c r="B133" s="16" t="s">
        <v>168</v>
      </c>
      <c r="C133" s="16" t="s">
        <v>150</v>
      </c>
      <c r="D133" s="16">
        <v>2</v>
      </c>
      <c r="E133" s="101" t="s">
        <v>265</v>
      </c>
      <c r="F133" s="125" t="s">
        <v>490</v>
      </c>
      <c r="G133" s="125" t="s">
        <v>203</v>
      </c>
      <c r="H133" s="125" t="s">
        <v>340</v>
      </c>
      <c r="I133" s="96">
        <v>0</v>
      </c>
      <c r="J133" s="96">
        <v>0</v>
      </c>
      <c r="K133" s="96">
        <v>0</v>
      </c>
      <c r="L133" s="96">
        <v>0</v>
      </c>
      <c r="M133" s="96">
        <v>0</v>
      </c>
      <c r="N133" s="91">
        <f t="shared" si="5"/>
        <v>0</v>
      </c>
    </row>
    <row r="134" spans="1:14" ht="14.25">
      <c r="A134" s="4" t="s">
        <v>43</v>
      </c>
      <c r="B134" s="16" t="s">
        <v>168</v>
      </c>
      <c r="C134" s="16" t="s">
        <v>150</v>
      </c>
      <c r="D134" s="16">
        <v>2</v>
      </c>
      <c r="E134" s="101" t="s">
        <v>265</v>
      </c>
      <c r="F134" s="125" t="s">
        <v>490</v>
      </c>
      <c r="G134" s="125" t="s">
        <v>203</v>
      </c>
      <c r="H134" s="125" t="s">
        <v>340</v>
      </c>
      <c r="I134" s="96">
        <v>0</v>
      </c>
      <c r="J134" s="96">
        <v>0</v>
      </c>
      <c r="K134" s="96">
        <v>0</v>
      </c>
      <c r="L134" s="96">
        <v>0</v>
      </c>
      <c r="M134" s="96">
        <v>0</v>
      </c>
      <c r="N134" s="91">
        <f t="shared" si="5"/>
        <v>0</v>
      </c>
    </row>
    <row r="135" spans="1:14" ht="27">
      <c r="A135" s="51" t="s">
        <v>57</v>
      </c>
      <c r="B135" s="16" t="s">
        <v>168</v>
      </c>
      <c r="C135" s="16" t="s">
        <v>150</v>
      </c>
      <c r="D135" s="16">
        <v>2</v>
      </c>
      <c r="E135" s="101" t="s">
        <v>265</v>
      </c>
      <c r="F135" s="125" t="s">
        <v>490</v>
      </c>
      <c r="G135" s="125" t="s">
        <v>203</v>
      </c>
      <c r="H135" s="125" t="s">
        <v>340</v>
      </c>
      <c r="I135" s="231">
        <f>SUM(I132:I134)</f>
        <v>11</v>
      </c>
      <c r="J135" s="231">
        <f>SUM(J132:J134)</f>
        <v>0</v>
      </c>
      <c r="K135" s="231">
        <f>SUM(K132:K134)</f>
        <v>4</v>
      </c>
      <c r="L135" s="231">
        <f>SUM(L132:L134)</f>
        <v>3</v>
      </c>
      <c r="M135" s="314">
        <f>SUM(M132:M134)</f>
        <v>4</v>
      </c>
      <c r="N135" s="232">
        <f t="shared" si="5"/>
        <v>11</v>
      </c>
    </row>
    <row r="136" spans="1:14" ht="14.25">
      <c r="A136" s="75" t="s">
        <v>5</v>
      </c>
      <c r="B136" s="16" t="s">
        <v>168</v>
      </c>
      <c r="C136" s="16" t="s">
        <v>150</v>
      </c>
      <c r="D136" s="16">
        <v>2</v>
      </c>
      <c r="E136" s="101" t="s">
        <v>265</v>
      </c>
      <c r="F136" s="128" t="s">
        <v>491</v>
      </c>
      <c r="G136" s="128" t="s">
        <v>395</v>
      </c>
      <c r="H136" s="128" t="s">
        <v>443</v>
      </c>
      <c r="I136" s="95">
        <v>11</v>
      </c>
      <c r="J136" s="95">
        <v>1</v>
      </c>
      <c r="K136" s="95">
        <v>6</v>
      </c>
      <c r="L136" s="95">
        <v>3</v>
      </c>
      <c r="M136" s="109">
        <v>1</v>
      </c>
      <c r="N136" s="232">
        <f t="shared" si="5"/>
        <v>11</v>
      </c>
    </row>
    <row r="137" spans="1:14" ht="14.25">
      <c r="A137" s="4" t="s">
        <v>6</v>
      </c>
      <c r="B137" s="16" t="s">
        <v>168</v>
      </c>
      <c r="C137" s="16" t="s">
        <v>150</v>
      </c>
      <c r="D137" s="16">
        <v>2</v>
      </c>
      <c r="E137" s="101" t="s">
        <v>265</v>
      </c>
      <c r="F137" s="128" t="s">
        <v>491</v>
      </c>
      <c r="G137" s="128" t="s">
        <v>395</v>
      </c>
      <c r="H137" s="128" t="s">
        <v>443</v>
      </c>
      <c r="I137" s="96">
        <v>0</v>
      </c>
      <c r="J137" s="96">
        <v>0</v>
      </c>
      <c r="K137" s="96">
        <v>0</v>
      </c>
      <c r="L137" s="96">
        <v>0</v>
      </c>
      <c r="M137" s="96">
        <v>0</v>
      </c>
      <c r="N137" s="232">
        <f t="shared" si="5"/>
        <v>0</v>
      </c>
    </row>
    <row r="138" spans="1:14" ht="14.25">
      <c r="A138" s="4" t="s">
        <v>43</v>
      </c>
      <c r="B138" s="16" t="s">
        <v>168</v>
      </c>
      <c r="C138" s="16" t="s">
        <v>150</v>
      </c>
      <c r="D138" s="16">
        <v>2</v>
      </c>
      <c r="E138" s="101" t="s">
        <v>265</v>
      </c>
      <c r="F138" s="128" t="s">
        <v>491</v>
      </c>
      <c r="G138" s="128" t="s">
        <v>395</v>
      </c>
      <c r="H138" s="128" t="s">
        <v>443</v>
      </c>
      <c r="I138" s="96">
        <v>0</v>
      </c>
      <c r="J138" s="96">
        <v>0</v>
      </c>
      <c r="K138" s="96">
        <v>0</v>
      </c>
      <c r="L138" s="96">
        <v>0</v>
      </c>
      <c r="M138" s="96">
        <v>0</v>
      </c>
      <c r="N138" s="232">
        <f t="shared" si="5"/>
        <v>0</v>
      </c>
    </row>
    <row r="139" spans="1:14" ht="27">
      <c r="A139" s="51" t="s">
        <v>57</v>
      </c>
      <c r="B139" s="16" t="s">
        <v>168</v>
      </c>
      <c r="C139" s="16" t="s">
        <v>150</v>
      </c>
      <c r="D139" s="16">
        <v>2</v>
      </c>
      <c r="E139" s="101" t="s">
        <v>265</v>
      </c>
      <c r="F139" s="128" t="s">
        <v>491</v>
      </c>
      <c r="G139" s="128" t="s">
        <v>395</v>
      </c>
      <c r="H139" s="128" t="s">
        <v>443</v>
      </c>
      <c r="I139" s="231">
        <f>SUM(I136:I138)</f>
        <v>11</v>
      </c>
      <c r="J139" s="231">
        <f>SUM(J136:J138)</f>
        <v>1</v>
      </c>
      <c r="K139" s="231">
        <f>SUM(K136:K138)</f>
        <v>6</v>
      </c>
      <c r="L139" s="231">
        <f>SUM(L136:L138)</f>
        <v>3</v>
      </c>
      <c r="M139" s="314">
        <f>SUM(M136:M138)</f>
        <v>1</v>
      </c>
      <c r="N139" s="232">
        <f t="shared" si="5"/>
        <v>11</v>
      </c>
    </row>
    <row r="140" spans="1:14" ht="14.25">
      <c r="A140" s="75" t="s">
        <v>5</v>
      </c>
      <c r="B140" s="16" t="s">
        <v>168</v>
      </c>
      <c r="C140" s="16" t="s">
        <v>150</v>
      </c>
      <c r="D140" s="16">
        <v>3</v>
      </c>
      <c r="E140" s="101" t="s">
        <v>337</v>
      </c>
      <c r="F140" s="214" t="s">
        <v>492</v>
      </c>
      <c r="G140" s="125" t="s">
        <v>444</v>
      </c>
      <c r="H140" s="125" t="s">
        <v>445</v>
      </c>
      <c r="I140" s="229">
        <v>12</v>
      </c>
      <c r="J140" s="3">
        <v>10</v>
      </c>
      <c r="K140" s="229">
        <v>1</v>
      </c>
      <c r="L140" s="229">
        <v>0</v>
      </c>
      <c r="M140" s="128">
        <v>1</v>
      </c>
      <c r="N140" s="232">
        <f t="shared" si="5"/>
        <v>12</v>
      </c>
    </row>
    <row r="141" spans="1:14" ht="14.25">
      <c r="A141" s="4" t="s">
        <v>6</v>
      </c>
      <c r="B141" s="16" t="s">
        <v>168</v>
      </c>
      <c r="C141" s="16" t="s">
        <v>150</v>
      </c>
      <c r="D141" s="16">
        <v>3</v>
      </c>
      <c r="E141" s="101" t="s">
        <v>337</v>
      </c>
      <c r="F141" s="214" t="s">
        <v>492</v>
      </c>
      <c r="G141" s="125" t="s">
        <v>444</v>
      </c>
      <c r="H141" s="125" t="s">
        <v>445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232">
        <f t="shared" si="5"/>
        <v>0</v>
      </c>
    </row>
    <row r="142" spans="1:14" ht="14.25">
      <c r="A142" s="4" t="s">
        <v>43</v>
      </c>
      <c r="B142" s="16" t="s">
        <v>168</v>
      </c>
      <c r="C142" s="16" t="s">
        <v>150</v>
      </c>
      <c r="D142" s="16">
        <v>3</v>
      </c>
      <c r="E142" s="101" t="s">
        <v>337</v>
      </c>
      <c r="F142" s="214" t="s">
        <v>492</v>
      </c>
      <c r="G142" s="125" t="s">
        <v>444</v>
      </c>
      <c r="H142" s="125" t="s">
        <v>445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232">
        <f t="shared" si="5"/>
        <v>0</v>
      </c>
    </row>
    <row r="143" spans="1:14" ht="27">
      <c r="A143" s="51" t="s">
        <v>57</v>
      </c>
      <c r="B143" s="16" t="s">
        <v>168</v>
      </c>
      <c r="C143" s="16" t="s">
        <v>150</v>
      </c>
      <c r="D143" s="16">
        <v>3</v>
      </c>
      <c r="E143" s="101" t="s">
        <v>337</v>
      </c>
      <c r="F143" s="214" t="s">
        <v>492</v>
      </c>
      <c r="G143" s="125" t="s">
        <v>444</v>
      </c>
      <c r="H143" s="125" t="s">
        <v>445</v>
      </c>
      <c r="I143" s="231">
        <f>SUM(I140:I142)</f>
        <v>12</v>
      </c>
      <c r="J143" s="231">
        <f>SUM(J140:J142)</f>
        <v>10</v>
      </c>
      <c r="K143" s="231">
        <f>SUM(K140:K142)</f>
        <v>1</v>
      </c>
      <c r="L143" s="231">
        <f>SUM(L140:L142)</f>
        <v>0</v>
      </c>
      <c r="M143" s="314">
        <f>SUM(M140:M142)</f>
        <v>1</v>
      </c>
      <c r="N143" s="232">
        <f t="shared" si="5"/>
        <v>12</v>
      </c>
    </row>
    <row r="144" spans="1:14" ht="14.25">
      <c r="A144" s="75" t="s">
        <v>5</v>
      </c>
      <c r="B144" s="16" t="s">
        <v>168</v>
      </c>
      <c r="C144" s="16" t="s">
        <v>150</v>
      </c>
      <c r="D144" s="16">
        <v>3</v>
      </c>
      <c r="E144" s="101" t="s">
        <v>337</v>
      </c>
      <c r="F144" s="128" t="s">
        <v>493</v>
      </c>
      <c r="G144" s="128" t="s">
        <v>449</v>
      </c>
      <c r="H144" s="128" t="s">
        <v>446</v>
      </c>
      <c r="I144" s="229">
        <v>12</v>
      </c>
      <c r="J144" s="3">
        <v>10</v>
      </c>
      <c r="K144" s="229">
        <v>1</v>
      </c>
      <c r="L144" s="229">
        <v>0</v>
      </c>
      <c r="M144" s="128">
        <v>1</v>
      </c>
      <c r="N144" s="91">
        <f t="shared" si="5"/>
        <v>12</v>
      </c>
    </row>
    <row r="145" spans="1:14" ht="14.25">
      <c r="A145" s="4" t="s">
        <v>6</v>
      </c>
      <c r="B145" s="16" t="s">
        <v>168</v>
      </c>
      <c r="C145" s="16" t="s">
        <v>150</v>
      </c>
      <c r="D145" s="16">
        <v>3</v>
      </c>
      <c r="E145" s="101" t="s">
        <v>337</v>
      </c>
      <c r="F145" s="128" t="s">
        <v>493</v>
      </c>
      <c r="G145" s="128" t="s">
        <v>449</v>
      </c>
      <c r="H145" s="128" t="s">
        <v>446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91">
        <f t="shared" si="5"/>
        <v>0</v>
      </c>
    </row>
    <row r="146" spans="1:14" ht="14.25">
      <c r="A146" s="4" t="s">
        <v>43</v>
      </c>
      <c r="B146" s="16" t="s">
        <v>168</v>
      </c>
      <c r="C146" s="16" t="s">
        <v>150</v>
      </c>
      <c r="D146" s="16">
        <v>3</v>
      </c>
      <c r="E146" s="101" t="s">
        <v>337</v>
      </c>
      <c r="F146" s="128" t="s">
        <v>493</v>
      </c>
      <c r="G146" s="128" t="s">
        <v>449</v>
      </c>
      <c r="H146" s="128" t="s">
        <v>446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91">
        <f t="shared" si="5"/>
        <v>0</v>
      </c>
    </row>
    <row r="147" spans="1:14" ht="27">
      <c r="A147" s="51" t="s">
        <v>57</v>
      </c>
      <c r="B147" s="16" t="s">
        <v>168</v>
      </c>
      <c r="C147" s="16" t="s">
        <v>150</v>
      </c>
      <c r="D147" s="16">
        <v>3</v>
      </c>
      <c r="E147" s="101" t="s">
        <v>337</v>
      </c>
      <c r="F147" s="128" t="s">
        <v>493</v>
      </c>
      <c r="G147" s="128" t="s">
        <v>449</v>
      </c>
      <c r="H147" s="128" t="s">
        <v>446</v>
      </c>
      <c r="I147" s="102">
        <f>SUM(I144:I146)</f>
        <v>12</v>
      </c>
      <c r="J147" s="102">
        <f>SUM(J144:J146)</f>
        <v>10</v>
      </c>
      <c r="K147" s="102">
        <f>SUM(K144:K146)</f>
        <v>1</v>
      </c>
      <c r="L147" s="102">
        <f>SUM(L144:L146)</f>
        <v>0</v>
      </c>
      <c r="M147" s="312">
        <f>SUM(M144:M146)</f>
        <v>1</v>
      </c>
      <c r="N147" s="91">
        <f t="shared" si="5"/>
        <v>12</v>
      </c>
    </row>
    <row r="148" spans="1:14" ht="14.25">
      <c r="A148" s="75" t="s">
        <v>5</v>
      </c>
      <c r="B148" s="16" t="s">
        <v>168</v>
      </c>
      <c r="C148" s="16" t="s">
        <v>150</v>
      </c>
      <c r="D148" s="16">
        <v>3</v>
      </c>
      <c r="E148" s="101" t="s">
        <v>337</v>
      </c>
      <c r="F148" s="214" t="s">
        <v>494</v>
      </c>
      <c r="G148" s="125" t="s">
        <v>447</v>
      </c>
      <c r="H148" s="125" t="s">
        <v>398</v>
      </c>
      <c r="I148" s="229">
        <v>12</v>
      </c>
      <c r="J148" s="3">
        <v>2</v>
      </c>
      <c r="K148" s="229">
        <v>8</v>
      </c>
      <c r="L148" s="229">
        <v>0</v>
      </c>
      <c r="M148" s="128">
        <v>2</v>
      </c>
      <c r="N148" s="91">
        <f aca="true" t="shared" si="6" ref="N148:N163">SUM(J148:M148)</f>
        <v>12</v>
      </c>
    </row>
    <row r="149" spans="1:14" ht="14.25">
      <c r="A149" s="4" t="s">
        <v>6</v>
      </c>
      <c r="B149" s="16" t="s">
        <v>168</v>
      </c>
      <c r="C149" s="16" t="s">
        <v>150</v>
      </c>
      <c r="D149" s="16">
        <v>3</v>
      </c>
      <c r="E149" s="101" t="s">
        <v>337</v>
      </c>
      <c r="F149" s="214" t="s">
        <v>494</v>
      </c>
      <c r="G149" s="125" t="s">
        <v>447</v>
      </c>
      <c r="H149" s="125" t="s">
        <v>398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91">
        <f t="shared" si="6"/>
        <v>0</v>
      </c>
    </row>
    <row r="150" spans="1:14" ht="14.25">
      <c r="A150" s="4" t="s">
        <v>43</v>
      </c>
      <c r="B150" s="16" t="s">
        <v>168</v>
      </c>
      <c r="C150" s="16" t="s">
        <v>150</v>
      </c>
      <c r="D150" s="16">
        <v>3</v>
      </c>
      <c r="E150" s="101" t="s">
        <v>337</v>
      </c>
      <c r="F150" s="214" t="s">
        <v>494</v>
      </c>
      <c r="G150" s="125" t="s">
        <v>447</v>
      </c>
      <c r="H150" s="125" t="s">
        <v>398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91">
        <f t="shared" si="6"/>
        <v>0</v>
      </c>
    </row>
    <row r="151" spans="1:14" ht="27">
      <c r="A151" s="51" t="s">
        <v>57</v>
      </c>
      <c r="B151" s="16" t="s">
        <v>168</v>
      </c>
      <c r="C151" s="16" t="s">
        <v>150</v>
      </c>
      <c r="D151" s="16">
        <v>3</v>
      </c>
      <c r="E151" s="101" t="s">
        <v>337</v>
      </c>
      <c r="F151" s="214" t="s">
        <v>494</v>
      </c>
      <c r="G151" s="125" t="s">
        <v>447</v>
      </c>
      <c r="H151" s="125" t="s">
        <v>398</v>
      </c>
      <c r="I151" s="97">
        <f>SUM(I148:I150)</f>
        <v>12</v>
      </c>
      <c r="J151" s="97">
        <f>SUM(J148:J150)</f>
        <v>2</v>
      </c>
      <c r="K151" s="97">
        <f>SUM(K148:K150)</f>
        <v>8</v>
      </c>
      <c r="L151" s="97">
        <f>SUM(L148:L150)</f>
        <v>0</v>
      </c>
      <c r="M151" s="312">
        <f>SUM(M148:M150)</f>
        <v>2</v>
      </c>
      <c r="N151" s="91">
        <f t="shared" si="6"/>
        <v>12</v>
      </c>
    </row>
    <row r="152" spans="1:14" ht="14.25">
      <c r="A152" s="75" t="s">
        <v>5</v>
      </c>
      <c r="B152" s="16" t="s">
        <v>168</v>
      </c>
      <c r="C152" s="16" t="s">
        <v>150</v>
      </c>
      <c r="D152" s="16">
        <v>3</v>
      </c>
      <c r="E152" s="101" t="s">
        <v>337</v>
      </c>
      <c r="F152" s="214" t="s">
        <v>495</v>
      </c>
      <c r="G152" s="126" t="s">
        <v>448</v>
      </c>
      <c r="H152" s="125" t="s">
        <v>446</v>
      </c>
      <c r="I152" s="229">
        <v>12</v>
      </c>
      <c r="J152" s="3">
        <v>4</v>
      </c>
      <c r="K152" s="229">
        <v>5</v>
      </c>
      <c r="L152" s="229">
        <v>2</v>
      </c>
      <c r="M152" s="128">
        <v>1</v>
      </c>
      <c r="N152" s="91">
        <f>SUM(J152:M152)</f>
        <v>12</v>
      </c>
    </row>
    <row r="153" spans="1:14" ht="14.25">
      <c r="A153" s="4" t="s">
        <v>6</v>
      </c>
      <c r="B153" s="16" t="s">
        <v>168</v>
      </c>
      <c r="C153" s="16" t="s">
        <v>150</v>
      </c>
      <c r="D153" s="16">
        <v>3</v>
      </c>
      <c r="E153" s="101" t="s">
        <v>337</v>
      </c>
      <c r="F153" s="214" t="s">
        <v>495</v>
      </c>
      <c r="G153" s="126" t="s">
        <v>448</v>
      </c>
      <c r="H153" s="125" t="s">
        <v>446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91">
        <f>SUM(J153:M153)</f>
        <v>0</v>
      </c>
    </row>
    <row r="154" spans="1:14" ht="14.25">
      <c r="A154" s="4" t="s">
        <v>43</v>
      </c>
      <c r="B154" s="16" t="s">
        <v>168</v>
      </c>
      <c r="C154" s="16" t="s">
        <v>150</v>
      </c>
      <c r="D154" s="16">
        <v>3</v>
      </c>
      <c r="E154" s="101" t="s">
        <v>337</v>
      </c>
      <c r="F154" s="214" t="s">
        <v>495</v>
      </c>
      <c r="G154" s="126" t="s">
        <v>448</v>
      </c>
      <c r="H154" s="125" t="s">
        <v>446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91">
        <f>SUM(J154:M154)</f>
        <v>0</v>
      </c>
    </row>
    <row r="155" spans="1:14" ht="27">
      <c r="A155" s="51" t="s">
        <v>57</v>
      </c>
      <c r="B155" s="16" t="s">
        <v>168</v>
      </c>
      <c r="C155" s="16" t="s">
        <v>150</v>
      </c>
      <c r="D155" s="16">
        <v>3</v>
      </c>
      <c r="E155" s="101" t="s">
        <v>337</v>
      </c>
      <c r="F155" s="214" t="s">
        <v>495</v>
      </c>
      <c r="G155" s="126" t="s">
        <v>448</v>
      </c>
      <c r="H155" s="125" t="s">
        <v>446</v>
      </c>
      <c r="I155" s="97">
        <f>SUM(I152:I154)</f>
        <v>12</v>
      </c>
      <c r="J155" s="97">
        <f>SUM(J152:J154)</f>
        <v>4</v>
      </c>
      <c r="K155" s="97">
        <f>SUM(K152:K154)</f>
        <v>5</v>
      </c>
      <c r="L155" s="97">
        <f>SUM(L152:L154)</f>
        <v>2</v>
      </c>
      <c r="M155" s="312">
        <f>SUM(M152:M154)</f>
        <v>1</v>
      </c>
      <c r="N155" s="91">
        <f>SUM(J155:M155)</f>
        <v>12</v>
      </c>
    </row>
    <row r="156" spans="1:14" ht="14.25">
      <c r="A156" s="75" t="s">
        <v>5</v>
      </c>
      <c r="B156" s="16" t="s">
        <v>168</v>
      </c>
      <c r="C156" s="16" t="s">
        <v>150</v>
      </c>
      <c r="D156" s="16">
        <v>3</v>
      </c>
      <c r="E156" s="101" t="s">
        <v>336</v>
      </c>
      <c r="F156" s="214" t="s">
        <v>492</v>
      </c>
      <c r="G156" s="125" t="s">
        <v>444</v>
      </c>
      <c r="H156" s="125" t="s">
        <v>445</v>
      </c>
      <c r="I156" s="102">
        <v>9</v>
      </c>
      <c r="J156" s="102">
        <v>6</v>
      </c>
      <c r="K156" s="102">
        <v>1</v>
      </c>
      <c r="L156" s="102">
        <v>0</v>
      </c>
      <c r="M156" s="102">
        <v>2</v>
      </c>
      <c r="N156" s="91">
        <f t="shared" si="6"/>
        <v>9</v>
      </c>
    </row>
    <row r="157" spans="1:14" ht="14.25">
      <c r="A157" s="4" t="s">
        <v>6</v>
      </c>
      <c r="B157" s="16" t="s">
        <v>168</v>
      </c>
      <c r="C157" s="16" t="s">
        <v>150</v>
      </c>
      <c r="D157" s="16">
        <v>3</v>
      </c>
      <c r="E157" s="101" t="s">
        <v>336</v>
      </c>
      <c r="F157" s="214" t="s">
        <v>492</v>
      </c>
      <c r="G157" s="125" t="s">
        <v>444</v>
      </c>
      <c r="H157" s="125" t="s">
        <v>445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  <c r="N157" s="91">
        <f t="shared" si="6"/>
        <v>0</v>
      </c>
    </row>
    <row r="158" spans="1:14" ht="14.25">
      <c r="A158" s="4" t="s">
        <v>43</v>
      </c>
      <c r="B158" s="16" t="s">
        <v>168</v>
      </c>
      <c r="C158" s="16" t="s">
        <v>150</v>
      </c>
      <c r="D158" s="16">
        <v>3</v>
      </c>
      <c r="E158" s="101" t="s">
        <v>336</v>
      </c>
      <c r="F158" s="214" t="s">
        <v>492</v>
      </c>
      <c r="G158" s="125" t="s">
        <v>444</v>
      </c>
      <c r="H158" s="125" t="s">
        <v>445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  <c r="N158" s="91">
        <f t="shared" si="6"/>
        <v>0</v>
      </c>
    </row>
    <row r="159" spans="1:14" ht="27">
      <c r="A159" s="51" t="s">
        <v>57</v>
      </c>
      <c r="B159" s="16" t="s">
        <v>168</v>
      </c>
      <c r="C159" s="16" t="s">
        <v>150</v>
      </c>
      <c r="D159" s="16">
        <v>3</v>
      </c>
      <c r="E159" s="101" t="s">
        <v>336</v>
      </c>
      <c r="F159" s="214" t="s">
        <v>492</v>
      </c>
      <c r="G159" s="125" t="s">
        <v>444</v>
      </c>
      <c r="H159" s="125" t="s">
        <v>445</v>
      </c>
      <c r="I159" s="227">
        <f>SUM(I156:I158)</f>
        <v>9</v>
      </c>
      <c r="J159" s="227">
        <f>SUM(J156:J158)</f>
        <v>6</v>
      </c>
      <c r="K159" s="227">
        <f>SUM(K156:K158)</f>
        <v>1</v>
      </c>
      <c r="L159" s="227">
        <f>SUM(L156:L158)</f>
        <v>0</v>
      </c>
      <c r="M159" s="313">
        <f>SUM(M156:M158)</f>
        <v>2</v>
      </c>
      <c r="N159" s="91">
        <f t="shared" si="6"/>
        <v>9</v>
      </c>
    </row>
    <row r="160" spans="1:14" ht="14.25">
      <c r="A160" s="75" t="s">
        <v>5</v>
      </c>
      <c r="B160" s="16" t="s">
        <v>168</v>
      </c>
      <c r="C160" s="16" t="s">
        <v>150</v>
      </c>
      <c r="D160" s="16">
        <v>3</v>
      </c>
      <c r="E160" s="101" t="s">
        <v>336</v>
      </c>
      <c r="F160" s="128" t="s">
        <v>495</v>
      </c>
      <c r="G160" s="128" t="s">
        <v>450</v>
      </c>
      <c r="H160" s="128" t="s">
        <v>206</v>
      </c>
      <c r="I160" s="102">
        <v>9</v>
      </c>
      <c r="J160" s="102">
        <v>3</v>
      </c>
      <c r="K160" s="102">
        <v>5</v>
      </c>
      <c r="L160" s="102">
        <v>0</v>
      </c>
      <c r="M160" s="102">
        <v>1</v>
      </c>
      <c r="N160" s="91">
        <f t="shared" si="6"/>
        <v>9</v>
      </c>
    </row>
    <row r="161" spans="1:14" ht="14.25">
      <c r="A161" s="4" t="s">
        <v>6</v>
      </c>
      <c r="B161" s="16" t="s">
        <v>168</v>
      </c>
      <c r="C161" s="16" t="s">
        <v>150</v>
      </c>
      <c r="D161" s="16">
        <v>3</v>
      </c>
      <c r="E161" s="101" t="s">
        <v>336</v>
      </c>
      <c r="F161" s="128" t="s">
        <v>495</v>
      </c>
      <c r="G161" s="128" t="s">
        <v>450</v>
      </c>
      <c r="H161" s="128" t="s">
        <v>206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  <c r="N161" s="91">
        <f t="shared" si="6"/>
        <v>0</v>
      </c>
    </row>
    <row r="162" spans="1:14" ht="14.25">
      <c r="A162" s="4" t="s">
        <v>43</v>
      </c>
      <c r="B162" s="16" t="s">
        <v>168</v>
      </c>
      <c r="C162" s="16" t="s">
        <v>150</v>
      </c>
      <c r="D162" s="16">
        <v>3</v>
      </c>
      <c r="E162" s="101" t="s">
        <v>336</v>
      </c>
      <c r="F162" s="128" t="s">
        <v>495</v>
      </c>
      <c r="G162" s="128" t="s">
        <v>450</v>
      </c>
      <c r="H162" s="128" t="s">
        <v>206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  <c r="N162" s="91">
        <f t="shared" si="6"/>
        <v>0</v>
      </c>
    </row>
    <row r="163" spans="1:14" ht="27">
      <c r="A163" s="51" t="s">
        <v>57</v>
      </c>
      <c r="B163" s="16" t="s">
        <v>168</v>
      </c>
      <c r="C163" s="16" t="s">
        <v>150</v>
      </c>
      <c r="D163" s="16">
        <v>3</v>
      </c>
      <c r="E163" s="101" t="s">
        <v>336</v>
      </c>
      <c r="F163" s="128" t="s">
        <v>495</v>
      </c>
      <c r="G163" s="128" t="s">
        <v>450</v>
      </c>
      <c r="H163" s="128" t="s">
        <v>206</v>
      </c>
      <c r="I163" s="97">
        <f>SUM(I160:I162)</f>
        <v>9</v>
      </c>
      <c r="J163" s="97">
        <f>SUM(J160:J162)</f>
        <v>3</v>
      </c>
      <c r="K163" s="97">
        <f>SUM(K160:K162)</f>
        <v>5</v>
      </c>
      <c r="L163" s="97">
        <f>SUM(L160:L162)</f>
        <v>0</v>
      </c>
      <c r="M163" s="312">
        <f>SUM(M160:M162)</f>
        <v>1</v>
      </c>
      <c r="N163" s="91">
        <f t="shared" si="6"/>
        <v>9</v>
      </c>
    </row>
    <row r="164" spans="1:14" ht="14.25">
      <c r="A164" s="75" t="s">
        <v>5</v>
      </c>
      <c r="B164" s="16" t="s">
        <v>168</v>
      </c>
      <c r="C164" s="16" t="s">
        <v>150</v>
      </c>
      <c r="D164" s="16">
        <v>3</v>
      </c>
      <c r="E164" s="101" t="s">
        <v>336</v>
      </c>
      <c r="F164" s="214" t="s">
        <v>494</v>
      </c>
      <c r="G164" s="125" t="s">
        <v>447</v>
      </c>
      <c r="H164" s="125" t="s">
        <v>398</v>
      </c>
      <c r="I164" s="102">
        <v>9</v>
      </c>
      <c r="J164" s="102">
        <v>1</v>
      </c>
      <c r="K164" s="102">
        <v>5</v>
      </c>
      <c r="L164" s="102">
        <v>2</v>
      </c>
      <c r="M164" s="102">
        <v>1</v>
      </c>
      <c r="N164" s="91">
        <f aca="true" t="shared" si="7" ref="N164:N195">SUM(J164:M164)</f>
        <v>9</v>
      </c>
    </row>
    <row r="165" spans="1:14" ht="14.25">
      <c r="A165" s="4" t="s">
        <v>6</v>
      </c>
      <c r="B165" s="16" t="s">
        <v>168</v>
      </c>
      <c r="C165" s="16" t="s">
        <v>150</v>
      </c>
      <c r="D165" s="16">
        <v>3</v>
      </c>
      <c r="E165" s="101" t="s">
        <v>336</v>
      </c>
      <c r="F165" s="214" t="s">
        <v>494</v>
      </c>
      <c r="G165" s="125" t="s">
        <v>447</v>
      </c>
      <c r="H165" s="125" t="s">
        <v>398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  <c r="N165" s="91">
        <f t="shared" si="7"/>
        <v>0</v>
      </c>
    </row>
    <row r="166" spans="1:14" ht="14.25">
      <c r="A166" s="4" t="s">
        <v>43</v>
      </c>
      <c r="B166" s="16" t="s">
        <v>168</v>
      </c>
      <c r="C166" s="16" t="s">
        <v>150</v>
      </c>
      <c r="D166" s="16">
        <v>3</v>
      </c>
      <c r="E166" s="101" t="s">
        <v>336</v>
      </c>
      <c r="F166" s="214" t="s">
        <v>494</v>
      </c>
      <c r="G166" s="125" t="s">
        <v>447</v>
      </c>
      <c r="H166" s="125" t="s">
        <v>398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  <c r="N166" s="91">
        <f t="shared" si="7"/>
        <v>0</v>
      </c>
    </row>
    <row r="167" spans="1:14" ht="27">
      <c r="A167" s="51" t="s">
        <v>57</v>
      </c>
      <c r="B167" s="16" t="s">
        <v>168</v>
      </c>
      <c r="C167" s="16" t="s">
        <v>150</v>
      </c>
      <c r="D167" s="16">
        <v>3</v>
      </c>
      <c r="E167" s="101" t="s">
        <v>336</v>
      </c>
      <c r="F167" s="214" t="s">
        <v>494</v>
      </c>
      <c r="G167" s="125" t="s">
        <v>447</v>
      </c>
      <c r="H167" s="125" t="s">
        <v>398</v>
      </c>
      <c r="I167" s="97">
        <f>SUM(I164:I166)</f>
        <v>9</v>
      </c>
      <c r="J167" s="97">
        <f>SUM(J164:J166)</f>
        <v>1</v>
      </c>
      <c r="K167" s="97">
        <f>SUM(K164:K166)</f>
        <v>5</v>
      </c>
      <c r="L167" s="97">
        <f>SUM(L164:L166)</f>
        <v>2</v>
      </c>
      <c r="M167" s="312">
        <f>SUM(M164:M166)</f>
        <v>1</v>
      </c>
      <c r="N167" s="91">
        <f t="shared" si="7"/>
        <v>9</v>
      </c>
    </row>
    <row r="168" spans="1:14" ht="14.25">
      <c r="A168" s="75" t="s">
        <v>5</v>
      </c>
      <c r="B168" s="16" t="s">
        <v>168</v>
      </c>
      <c r="C168" s="16" t="s">
        <v>150</v>
      </c>
      <c r="D168" s="16">
        <v>3</v>
      </c>
      <c r="E168" s="101" t="s">
        <v>336</v>
      </c>
      <c r="F168" s="214" t="s">
        <v>498</v>
      </c>
      <c r="G168" s="126" t="s">
        <v>451</v>
      </c>
      <c r="H168" s="125" t="s">
        <v>452</v>
      </c>
      <c r="I168" s="102">
        <v>9</v>
      </c>
      <c r="J168" s="102">
        <v>3</v>
      </c>
      <c r="K168" s="102">
        <v>6</v>
      </c>
      <c r="L168" s="102">
        <v>0</v>
      </c>
      <c r="M168" s="102">
        <v>0</v>
      </c>
      <c r="N168" s="91">
        <f>SUM(J168:M168)</f>
        <v>9</v>
      </c>
    </row>
    <row r="169" spans="1:14" ht="14.25">
      <c r="A169" s="4" t="s">
        <v>6</v>
      </c>
      <c r="B169" s="16" t="s">
        <v>168</v>
      </c>
      <c r="C169" s="16" t="s">
        <v>150</v>
      </c>
      <c r="D169" s="16">
        <v>3</v>
      </c>
      <c r="E169" s="101" t="s">
        <v>336</v>
      </c>
      <c r="F169" s="214" t="s">
        <v>498</v>
      </c>
      <c r="G169" s="126" t="s">
        <v>451</v>
      </c>
      <c r="H169" s="125" t="s">
        <v>452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  <c r="N169" s="91">
        <f>SUM(J169:M169)</f>
        <v>0</v>
      </c>
    </row>
    <row r="170" spans="1:14" ht="14.25">
      <c r="A170" s="4" t="s">
        <v>43</v>
      </c>
      <c r="B170" s="16" t="s">
        <v>168</v>
      </c>
      <c r="C170" s="16" t="s">
        <v>150</v>
      </c>
      <c r="D170" s="16">
        <v>3</v>
      </c>
      <c r="E170" s="101" t="s">
        <v>336</v>
      </c>
      <c r="F170" s="214" t="s">
        <v>498</v>
      </c>
      <c r="G170" s="126" t="s">
        <v>451</v>
      </c>
      <c r="H170" s="125" t="s">
        <v>452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  <c r="N170" s="91">
        <f>SUM(J170:M170)</f>
        <v>0</v>
      </c>
    </row>
    <row r="171" spans="1:14" ht="27">
      <c r="A171" s="51" t="s">
        <v>57</v>
      </c>
      <c r="B171" s="16" t="s">
        <v>168</v>
      </c>
      <c r="C171" s="16" t="s">
        <v>150</v>
      </c>
      <c r="D171" s="16">
        <v>3</v>
      </c>
      <c r="E171" s="101" t="s">
        <v>336</v>
      </c>
      <c r="F171" s="214" t="s">
        <v>498</v>
      </c>
      <c r="G171" s="126" t="s">
        <v>451</v>
      </c>
      <c r="H171" s="125" t="s">
        <v>452</v>
      </c>
      <c r="I171" s="97">
        <f>SUM(I168:I170)</f>
        <v>9</v>
      </c>
      <c r="J171" s="97">
        <f>SUM(J168:J170)</f>
        <v>3</v>
      </c>
      <c r="K171" s="97">
        <f>SUM(K168:K170)</f>
        <v>6</v>
      </c>
      <c r="L171" s="97">
        <f>SUM(L168:L170)</f>
        <v>0</v>
      </c>
      <c r="M171" s="102">
        <f>SUM(M168:M170)</f>
        <v>0</v>
      </c>
      <c r="N171" s="91">
        <f>SUM(J171:M171)</f>
        <v>9</v>
      </c>
    </row>
    <row r="172" spans="1:14" ht="14.25">
      <c r="A172" s="75" t="s">
        <v>5</v>
      </c>
      <c r="B172" s="16" t="s">
        <v>168</v>
      </c>
      <c r="C172" s="16" t="s">
        <v>150</v>
      </c>
      <c r="D172" s="16">
        <v>3</v>
      </c>
      <c r="E172" s="101" t="s">
        <v>335</v>
      </c>
      <c r="F172" s="214" t="s">
        <v>492</v>
      </c>
      <c r="G172" s="125" t="s">
        <v>444</v>
      </c>
      <c r="H172" s="125" t="s">
        <v>445</v>
      </c>
      <c r="I172" s="102">
        <v>6</v>
      </c>
      <c r="J172" s="102">
        <v>3</v>
      </c>
      <c r="K172" s="102">
        <v>2</v>
      </c>
      <c r="L172" s="102">
        <v>0</v>
      </c>
      <c r="M172" s="102">
        <v>1</v>
      </c>
      <c r="N172" s="91">
        <f t="shared" si="7"/>
        <v>6</v>
      </c>
    </row>
    <row r="173" spans="1:14" ht="14.25">
      <c r="A173" s="4" t="s">
        <v>6</v>
      </c>
      <c r="B173" s="16" t="s">
        <v>168</v>
      </c>
      <c r="C173" s="16" t="s">
        <v>150</v>
      </c>
      <c r="D173" s="16">
        <v>3</v>
      </c>
      <c r="E173" s="101" t="s">
        <v>335</v>
      </c>
      <c r="F173" s="214" t="s">
        <v>492</v>
      </c>
      <c r="G173" s="125" t="s">
        <v>444</v>
      </c>
      <c r="H173" s="125" t="s">
        <v>445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  <c r="N173" s="91">
        <f t="shared" si="7"/>
        <v>0</v>
      </c>
    </row>
    <row r="174" spans="1:14" ht="14.25">
      <c r="A174" s="4" t="s">
        <v>43</v>
      </c>
      <c r="B174" s="16" t="s">
        <v>168</v>
      </c>
      <c r="C174" s="16" t="s">
        <v>150</v>
      </c>
      <c r="D174" s="16">
        <v>3</v>
      </c>
      <c r="E174" s="101" t="s">
        <v>335</v>
      </c>
      <c r="F174" s="214" t="s">
        <v>492</v>
      </c>
      <c r="G174" s="125" t="s">
        <v>444</v>
      </c>
      <c r="H174" s="125" t="s">
        <v>445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  <c r="N174" s="91">
        <f t="shared" si="7"/>
        <v>0</v>
      </c>
    </row>
    <row r="175" spans="1:14" ht="27">
      <c r="A175" s="51" t="s">
        <v>57</v>
      </c>
      <c r="B175" s="16" t="s">
        <v>168</v>
      </c>
      <c r="C175" s="16" t="s">
        <v>150</v>
      </c>
      <c r="D175" s="16">
        <v>3</v>
      </c>
      <c r="E175" s="101" t="s">
        <v>335</v>
      </c>
      <c r="F175" s="214" t="s">
        <v>492</v>
      </c>
      <c r="G175" s="125" t="s">
        <v>444</v>
      </c>
      <c r="H175" s="125" t="s">
        <v>445</v>
      </c>
      <c r="I175" s="97">
        <f>SUM(I172:I174)</f>
        <v>6</v>
      </c>
      <c r="J175" s="97">
        <f>SUM(J172:J174)</f>
        <v>3</v>
      </c>
      <c r="K175" s="97">
        <f>SUM(K172:K174)</f>
        <v>2</v>
      </c>
      <c r="L175" s="97">
        <f>SUM(L172:L174)</f>
        <v>0</v>
      </c>
      <c r="M175" s="312">
        <f>SUM(M172:M174)</f>
        <v>1</v>
      </c>
      <c r="N175" s="91">
        <f t="shared" si="7"/>
        <v>6</v>
      </c>
    </row>
    <row r="176" spans="1:14" ht="14.25">
      <c r="A176" s="75" t="s">
        <v>5</v>
      </c>
      <c r="B176" s="16" t="s">
        <v>168</v>
      </c>
      <c r="C176" s="16" t="s">
        <v>150</v>
      </c>
      <c r="D176" s="16">
        <v>3</v>
      </c>
      <c r="E176" s="101" t="s">
        <v>335</v>
      </c>
      <c r="F176" s="128" t="s">
        <v>495</v>
      </c>
      <c r="G176" s="128" t="s">
        <v>450</v>
      </c>
      <c r="H176" s="128" t="s">
        <v>206</v>
      </c>
      <c r="I176" s="102">
        <v>6</v>
      </c>
      <c r="J176" s="102">
        <v>1</v>
      </c>
      <c r="K176" s="102">
        <v>4</v>
      </c>
      <c r="L176" s="102">
        <v>1</v>
      </c>
      <c r="M176" s="102">
        <v>0</v>
      </c>
      <c r="N176" s="91">
        <f t="shared" si="7"/>
        <v>6</v>
      </c>
    </row>
    <row r="177" spans="1:14" ht="14.25">
      <c r="A177" s="4" t="s">
        <v>6</v>
      </c>
      <c r="B177" s="16" t="s">
        <v>168</v>
      </c>
      <c r="C177" s="16" t="s">
        <v>150</v>
      </c>
      <c r="D177" s="16">
        <v>3</v>
      </c>
      <c r="E177" s="101" t="s">
        <v>335</v>
      </c>
      <c r="F177" s="128" t="s">
        <v>495</v>
      </c>
      <c r="G177" s="128" t="s">
        <v>450</v>
      </c>
      <c r="H177" s="128" t="s">
        <v>206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  <c r="N177" s="91">
        <f t="shared" si="7"/>
        <v>0</v>
      </c>
    </row>
    <row r="178" spans="1:14" ht="14.25">
      <c r="A178" s="4" t="s">
        <v>43</v>
      </c>
      <c r="B178" s="16" t="s">
        <v>168</v>
      </c>
      <c r="C178" s="16" t="s">
        <v>150</v>
      </c>
      <c r="D178" s="16">
        <v>3</v>
      </c>
      <c r="E178" s="101" t="s">
        <v>335</v>
      </c>
      <c r="F178" s="128" t="s">
        <v>495</v>
      </c>
      <c r="G178" s="128" t="s">
        <v>450</v>
      </c>
      <c r="H178" s="128" t="s">
        <v>206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  <c r="N178" s="91">
        <f t="shared" si="7"/>
        <v>0</v>
      </c>
    </row>
    <row r="179" spans="1:14" ht="27">
      <c r="A179" s="51" t="s">
        <v>57</v>
      </c>
      <c r="B179" s="16" t="s">
        <v>168</v>
      </c>
      <c r="C179" s="16" t="s">
        <v>150</v>
      </c>
      <c r="D179" s="16">
        <v>3</v>
      </c>
      <c r="E179" s="101" t="s">
        <v>335</v>
      </c>
      <c r="F179" s="128" t="s">
        <v>495</v>
      </c>
      <c r="G179" s="128" t="s">
        <v>450</v>
      </c>
      <c r="H179" s="128" t="s">
        <v>206</v>
      </c>
      <c r="I179" s="227">
        <f>SUM(I176:I178)</f>
        <v>6</v>
      </c>
      <c r="J179" s="227">
        <f>SUM(J176:J178)</f>
        <v>1</v>
      </c>
      <c r="K179" s="227">
        <f>SUM(K176:K178)</f>
        <v>4</v>
      </c>
      <c r="L179" s="227">
        <f>SUM(L176:L178)</f>
        <v>1</v>
      </c>
      <c r="M179" s="228">
        <f>SUM(M176:M178)</f>
        <v>0</v>
      </c>
      <c r="N179" s="91">
        <f t="shared" si="7"/>
        <v>6</v>
      </c>
    </row>
    <row r="180" spans="1:14" ht="14.25">
      <c r="A180" s="75" t="s">
        <v>5</v>
      </c>
      <c r="B180" s="16" t="s">
        <v>168</v>
      </c>
      <c r="C180" s="16" t="s">
        <v>150</v>
      </c>
      <c r="D180" s="16">
        <v>3</v>
      </c>
      <c r="E180" s="101" t="s">
        <v>335</v>
      </c>
      <c r="F180" s="214" t="s">
        <v>494</v>
      </c>
      <c r="G180" s="125" t="s">
        <v>447</v>
      </c>
      <c r="H180" s="125" t="s">
        <v>398</v>
      </c>
      <c r="I180" s="102">
        <v>6</v>
      </c>
      <c r="J180" s="102">
        <v>1</v>
      </c>
      <c r="K180" s="102">
        <v>4</v>
      </c>
      <c r="L180" s="102">
        <v>0</v>
      </c>
      <c r="M180" s="102">
        <v>1</v>
      </c>
      <c r="N180" s="91">
        <f t="shared" si="7"/>
        <v>6</v>
      </c>
    </row>
    <row r="181" spans="1:14" ht="14.25">
      <c r="A181" s="4" t="s">
        <v>6</v>
      </c>
      <c r="B181" s="16" t="s">
        <v>168</v>
      </c>
      <c r="C181" s="16" t="s">
        <v>150</v>
      </c>
      <c r="D181" s="16">
        <v>3</v>
      </c>
      <c r="E181" s="101" t="s">
        <v>335</v>
      </c>
      <c r="F181" s="214" t="s">
        <v>494</v>
      </c>
      <c r="G181" s="125" t="s">
        <v>447</v>
      </c>
      <c r="H181" s="125" t="s">
        <v>398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  <c r="N181" s="91">
        <f t="shared" si="7"/>
        <v>0</v>
      </c>
    </row>
    <row r="182" spans="1:14" ht="14.25">
      <c r="A182" s="4" t="s">
        <v>43</v>
      </c>
      <c r="B182" s="16" t="s">
        <v>168</v>
      </c>
      <c r="C182" s="16" t="s">
        <v>150</v>
      </c>
      <c r="D182" s="16">
        <v>3</v>
      </c>
      <c r="E182" s="101" t="s">
        <v>335</v>
      </c>
      <c r="F182" s="214" t="s">
        <v>494</v>
      </c>
      <c r="G182" s="125" t="s">
        <v>447</v>
      </c>
      <c r="H182" s="125" t="s">
        <v>398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  <c r="N182" s="91">
        <f t="shared" si="7"/>
        <v>0</v>
      </c>
    </row>
    <row r="183" spans="1:14" ht="27">
      <c r="A183" s="51" t="s">
        <v>57</v>
      </c>
      <c r="B183" s="16" t="s">
        <v>168</v>
      </c>
      <c r="C183" s="16" t="s">
        <v>150</v>
      </c>
      <c r="D183" s="16">
        <v>3</v>
      </c>
      <c r="E183" s="101" t="s">
        <v>335</v>
      </c>
      <c r="F183" s="214" t="s">
        <v>494</v>
      </c>
      <c r="G183" s="125" t="s">
        <v>447</v>
      </c>
      <c r="H183" s="125" t="s">
        <v>398</v>
      </c>
      <c r="I183" s="97">
        <f>SUM(I180:I182)</f>
        <v>6</v>
      </c>
      <c r="J183" s="97">
        <f>SUM(J180:J182)</f>
        <v>1</v>
      </c>
      <c r="K183" s="97">
        <f>SUM(K180:K182)</f>
        <v>4</v>
      </c>
      <c r="L183" s="97">
        <f>SUM(L180:L182)</f>
        <v>0</v>
      </c>
      <c r="M183" s="312">
        <f>SUM(M180:M182)</f>
        <v>1</v>
      </c>
      <c r="N183" s="91">
        <f t="shared" si="7"/>
        <v>6</v>
      </c>
    </row>
    <row r="184" spans="1:14" ht="14.25">
      <c r="A184" s="75" t="s">
        <v>5</v>
      </c>
      <c r="B184" s="16" t="s">
        <v>168</v>
      </c>
      <c r="C184" s="16" t="s">
        <v>150</v>
      </c>
      <c r="D184" s="16">
        <v>4</v>
      </c>
      <c r="E184" s="101" t="s">
        <v>196</v>
      </c>
      <c r="F184" s="214" t="s">
        <v>344</v>
      </c>
      <c r="G184" s="126" t="s">
        <v>400</v>
      </c>
      <c r="H184" s="125" t="s">
        <v>397</v>
      </c>
      <c r="I184" s="97">
        <v>17</v>
      </c>
      <c r="J184" s="97">
        <v>1</v>
      </c>
      <c r="K184" s="97">
        <v>11</v>
      </c>
      <c r="L184" s="97">
        <v>2</v>
      </c>
      <c r="M184" s="102">
        <v>3</v>
      </c>
      <c r="N184" s="91">
        <f>SUM(J184:M184)</f>
        <v>17</v>
      </c>
    </row>
    <row r="185" spans="1:14" ht="14.25">
      <c r="A185" s="4" t="s">
        <v>6</v>
      </c>
      <c r="B185" s="16" t="s">
        <v>168</v>
      </c>
      <c r="C185" s="16" t="s">
        <v>150</v>
      </c>
      <c r="D185" s="16">
        <v>4</v>
      </c>
      <c r="E185" s="101" t="s">
        <v>196</v>
      </c>
      <c r="F185" s="214" t="s">
        <v>344</v>
      </c>
      <c r="G185" s="126" t="s">
        <v>400</v>
      </c>
      <c r="H185" s="125" t="s">
        <v>397</v>
      </c>
      <c r="I185" s="96">
        <v>0</v>
      </c>
      <c r="J185" s="96">
        <v>0</v>
      </c>
      <c r="K185" s="96">
        <v>0</v>
      </c>
      <c r="L185" s="96">
        <v>0</v>
      </c>
      <c r="M185" s="96">
        <v>0</v>
      </c>
      <c r="N185" s="91">
        <f>SUM(J185:M185)</f>
        <v>0</v>
      </c>
    </row>
    <row r="186" spans="1:14" ht="14.25">
      <c r="A186" s="4" t="s">
        <v>43</v>
      </c>
      <c r="B186" s="16" t="s">
        <v>168</v>
      </c>
      <c r="C186" s="16" t="s">
        <v>150</v>
      </c>
      <c r="D186" s="16">
        <v>4</v>
      </c>
      <c r="E186" s="101" t="s">
        <v>196</v>
      </c>
      <c r="F186" s="214" t="s">
        <v>344</v>
      </c>
      <c r="G186" s="126" t="s">
        <v>400</v>
      </c>
      <c r="H186" s="125" t="s">
        <v>397</v>
      </c>
      <c r="I186" s="96">
        <v>0</v>
      </c>
      <c r="J186" s="96">
        <v>0</v>
      </c>
      <c r="K186" s="96">
        <v>0</v>
      </c>
      <c r="L186" s="96">
        <v>0</v>
      </c>
      <c r="M186" s="96">
        <v>0</v>
      </c>
      <c r="N186" s="91">
        <f>SUM(J186:M186)</f>
        <v>0</v>
      </c>
    </row>
    <row r="187" spans="1:14" ht="27">
      <c r="A187" s="51" t="s">
        <v>57</v>
      </c>
      <c r="B187" s="16" t="s">
        <v>168</v>
      </c>
      <c r="C187" s="16" t="s">
        <v>150</v>
      </c>
      <c r="D187" s="16">
        <v>4</v>
      </c>
      <c r="E187" s="101" t="s">
        <v>196</v>
      </c>
      <c r="F187" s="214" t="s">
        <v>344</v>
      </c>
      <c r="G187" s="126" t="s">
        <v>400</v>
      </c>
      <c r="H187" s="125" t="s">
        <v>397</v>
      </c>
      <c r="I187" s="97">
        <f>SUM(I184:I186)</f>
        <v>17</v>
      </c>
      <c r="J187" s="97">
        <f>SUM(J184:J186)</f>
        <v>1</v>
      </c>
      <c r="K187" s="97">
        <f>SUM(K184:K186)</f>
        <v>11</v>
      </c>
      <c r="L187" s="97">
        <f>SUM(L184:L186)</f>
        <v>2</v>
      </c>
      <c r="M187" s="312">
        <f>SUM(M184:M186)</f>
        <v>3</v>
      </c>
      <c r="N187" s="91">
        <f>SUM(J187:M187)</f>
        <v>17</v>
      </c>
    </row>
    <row r="188" spans="1:14" ht="14.25">
      <c r="A188" s="75" t="s">
        <v>5</v>
      </c>
      <c r="B188" s="16" t="s">
        <v>168</v>
      </c>
      <c r="C188" s="16" t="s">
        <v>150</v>
      </c>
      <c r="D188" s="16">
        <v>4</v>
      </c>
      <c r="E188" s="101" t="s">
        <v>196</v>
      </c>
      <c r="F188" s="128" t="s">
        <v>496</v>
      </c>
      <c r="G188" s="128" t="s">
        <v>453</v>
      </c>
      <c r="H188" s="128" t="s">
        <v>308</v>
      </c>
      <c r="I188" s="97">
        <v>17</v>
      </c>
      <c r="J188" s="97">
        <v>3</v>
      </c>
      <c r="K188" s="97">
        <v>10</v>
      </c>
      <c r="L188" s="97">
        <v>1</v>
      </c>
      <c r="M188" s="102">
        <v>3</v>
      </c>
      <c r="N188" s="91">
        <f t="shared" si="7"/>
        <v>17</v>
      </c>
    </row>
    <row r="189" spans="1:14" ht="14.25">
      <c r="A189" s="4" t="s">
        <v>6</v>
      </c>
      <c r="B189" s="16" t="s">
        <v>168</v>
      </c>
      <c r="C189" s="16" t="s">
        <v>150</v>
      </c>
      <c r="D189" s="16">
        <v>4</v>
      </c>
      <c r="E189" s="101" t="s">
        <v>196</v>
      </c>
      <c r="F189" s="128" t="s">
        <v>496</v>
      </c>
      <c r="G189" s="128" t="s">
        <v>453</v>
      </c>
      <c r="H189" s="128" t="s">
        <v>308</v>
      </c>
      <c r="I189" s="96">
        <v>0</v>
      </c>
      <c r="J189" s="96">
        <v>0</v>
      </c>
      <c r="K189" s="96">
        <v>0</v>
      </c>
      <c r="L189" s="96">
        <v>0</v>
      </c>
      <c r="M189" s="96">
        <v>0</v>
      </c>
      <c r="N189" s="91">
        <f t="shared" si="7"/>
        <v>0</v>
      </c>
    </row>
    <row r="190" spans="1:14" ht="14.25">
      <c r="A190" s="4" t="s">
        <v>43</v>
      </c>
      <c r="B190" s="16" t="s">
        <v>168</v>
      </c>
      <c r="C190" s="16" t="s">
        <v>150</v>
      </c>
      <c r="D190" s="16">
        <v>4</v>
      </c>
      <c r="E190" s="101" t="s">
        <v>196</v>
      </c>
      <c r="F190" s="128" t="s">
        <v>496</v>
      </c>
      <c r="G190" s="128" t="s">
        <v>453</v>
      </c>
      <c r="H190" s="128" t="s">
        <v>308</v>
      </c>
      <c r="I190" s="96">
        <v>0</v>
      </c>
      <c r="J190" s="96">
        <v>0</v>
      </c>
      <c r="K190" s="96">
        <v>0</v>
      </c>
      <c r="L190" s="96">
        <v>0</v>
      </c>
      <c r="M190" s="96">
        <v>0</v>
      </c>
      <c r="N190" s="91">
        <f t="shared" si="7"/>
        <v>0</v>
      </c>
    </row>
    <row r="191" spans="1:14" ht="27">
      <c r="A191" s="51" t="s">
        <v>57</v>
      </c>
      <c r="B191" s="16" t="s">
        <v>168</v>
      </c>
      <c r="C191" s="16" t="s">
        <v>150</v>
      </c>
      <c r="D191" s="16">
        <v>4</v>
      </c>
      <c r="E191" s="101" t="s">
        <v>196</v>
      </c>
      <c r="F191" s="128" t="s">
        <v>496</v>
      </c>
      <c r="G191" s="128" t="s">
        <v>453</v>
      </c>
      <c r="H191" s="128" t="s">
        <v>308</v>
      </c>
      <c r="I191" s="97">
        <f>SUM(I188:I190)</f>
        <v>17</v>
      </c>
      <c r="J191" s="97">
        <f>SUM(J188:J190)</f>
        <v>3</v>
      </c>
      <c r="K191" s="97">
        <f>SUM(K188:K190)</f>
        <v>10</v>
      </c>
      <c r="L191" s="97">
        <f>SUM(L188:L190)</f>
        <v>1</v>
      </c>
      <c r="M191" s="312">
        <f>SUM(M188:M190)</f>
        <v>3</v>
      </c>
      <c r="N191" s="91">
        <f t="shared" si="7"/>
        <v>17</v>
      </c>
    </row>
    <row r="192" spans="1:14" ht="14.25">
      <c r="A192" s="75" t="s">
        <v>5</v>
      </c>
      <c r="B192" s="16" t="s">
        <v>168</v>
      </c>
      <c r="C192" s="16" t="s">
        <v>150</v>
      </c>
      <c r="D192" s="16">
        <v>4</v>
      </c>
      <c r="E192" s="101" t="s">
        <v>196</v>
      </c>
      <c r="F192" s="214" t="s">
        <v>497</v>
      </c>
      <c r="G192" s="125" t="s">
        <v>401</v>
      </c>
      <c r="H192" s="125" t="s">
        <v>207</v>
      </c>
      <c r="I192" s="97">
        <v>17</v>
      </c>
      <c r="J192" s="97">
        <v>3</v>
      </c>
      <c r="K192" s="97">
        <v>10</v>
      </c>
      <c r="L192" s="97">
        <v>0</v>
      </c>
      <c r="M192" s="102">
        <v>4</v>
      </c>
      <c r="N192" s="91">
        <f t="shared" si="7"/>
        <v>17</v>
      </c>
    </row>
    <row r="193" spans="1:14" ht="14.25">
      <c r="A193" s="4" t="s">
        <v>6</v>
      </c>
      <c r="B193" s="16" t="s">
        <v>168</v>
      </c>
      <c r="C193" s="16" t="s">
        <v>150</v>
      </c>
      <c r="D193" s="16">
        <v>4</v>
      </c>
      <c r="E193" s="101" t="s">
        <v>196</v>
      </c>
      <c r="F193" s="214" t="s">
        <v>497</v>
      </c>
      <c r="G193" s="125" t="s">
        <v>401</v>
      </c>
      <c r="H193" s="125" t="s">
        <v>207</v>
      </c>
      <c r="I193" s="96">
        <v>0</v>
      </c>
      <c r="J193" s="96">
        <v>0</v>
      </c>
      <c r="K193" s="96">
        <v>0</v>
      </c>
      <c r="L193" s="96">
        <v>0</v>
      </c>
      <c r="M193" s="96">
        <v>0</v>
      </c>
      <c r="N193" s="91">
        <f t="shared" si="7"/>
        <v>0</v>
      </c>
    </row>
    <row r="194" spans="1:14" ht="14.25">
      <c r="A194" s="4" t="s">
        <v>43</v>
      </c>
      <c r="B194" s="16" t="s">
        <v>168</v>
      </c>
      <c r="C194" s="16" t="s">
        <v>150</v>
      </c>
      <c r="D194" s="16">
        <v>4</v>
      </c>
      <c r="E194" s="101" t="s">
        <v>196</v>
      </c>
      <c r="F194" s="214" t="s">
        <v>497</v>
      </c>
      <c r="G194" s="125" t="s">
        <v>401</v>
      </c>
      <c r="H194" s="125" t="s">
        <v>207</v>
      </c>
      <c r="I194" s="96">
        <v>0</v>
      </c>
      <c r="J194" s="96">
        <v>0</v>
      </c>
      <c r="K194" s="96">
        <v>0</v>
      </c>
      <c r="L194" s="96">
        <v>0</v>
      </c>
      <c r="M194" s="96">
        <v>0</v>
      </c>
      <c r="N194" s="91">
        <f t="shared" si="7"/>
        <v>0</v>
      </c>
    </row>
    <row r="195" spans="1:14" ht="27">
      <c r="A195" s="51" t="s">
        <v>57</v>
      </c>
      <c r="B195" s="16" t="s">
        <v>168</v>
      </c>
      <c r="C195" s="16" t="s">
        <v>150</v>
      </c>
      <c r="D195" s="16">
        <v>4</v>
      </c>
      <c r="E195" s="101" t="s">
        <v>196</v>
      </c>
      <c r="F195" s="214" t="s">
        <v>497</v>
      </c>
      <c r="G195" s="125" t="s">
        <v>401</v>
      </c>
      <c r="H195" s="125" t="s">
        <v>207</v>
      </c>
      <c r="I195" s="97">
        <f>SUM(I192:I194)</f>
        <v>17</v>
      </c>
      <c r="J195" s="97">
        <f>SUM(J192:J194)</f>
        <v>3</v>
      </c>
      <c r="K195" s="97">
        <f>SUM(K192:K194)</f>
        <v>10</v>
      </c>
      <c r="L195" s="97">
        <f>SUM(L192:L194)</f>
        <v>0</v>
      </c>
      <c r="M195" s="312">
        <f>SUM(M192:M194)</f>
        <v>4</v>
      </c>
      <c r="N195" s="91">
        <f t="shared" si="7"/>
        <v>17</v>
      </c>
    </row>
    <row r="196" spans="1:14" ht="14.25">
      <c r="A196" s="75" t="s">
        <v>5</v>
      </c>
      <c r="B196" s="16" t="s">
        <v>168</v>
      </c>
      <c r="C196" s="16" t="s">
        <v>150</v>
      </c>
      <c r="D196" s="16">
        <v>4</v>
      </c>
      <c r="E196" s="101" t="s">
        <v>196</v>
      </c>
      <c r="F196" s="125" t="s">
        <v>343</v>
      </c>
      <c r="G196" s="126" t="s">
        <v>454</v>
      </c>
      <c r="H196" s="126" t="s">
        <v>455</v>
      </c>
      <c r="I196" s="97">
        <v>17</v>
      </c>
      <c r="J196" s="97">
        <v>2</v>
      </c>
      <c r="K196" s="97">
        <v>10</v>
      </c>
      <c r="L196" s="97">
        <v>5</v>
      </c>
      <c r="M196" s="102">
        <v>0</v>
      </c>
      <c r="N196" s="91">
        <f aca="true" t="shared" si="8" ref="N196:N227">SUM(J196:M196)</f>
        <v>17</v>
      </c>
    </row>
    <row r="197" spans="1:14" ht="14.25">
      <c r="A197" s="4" t="s">
        <v>6</v>
      </c>
      <c r="B197" s="16" t="s">
        <v>168</v>
      </c>
      <c r="C197" s="16" t="s">
        <v>150</v>
      </c>
      <c r="D197" s="16">
        <v>4</v>
      </c>
      <c r="E197" s="101" t="s">
        <v>196</v>
      </c>
      <c r="F197" s="125" t="s">
        <v>343</v>
      </c>
      <c r="G197" s="126" t="s">
        <v>454</v>
      </c>
      <c r="H197" s="126" t="s">
        <v>455</v>
      </c>
      <c r="I197" s="96">
        <v>0</v>
      </c>
      <c r="J197" s="96">
        <v>0</v>
      </c>
      <c r="K197" s="96">
        <v>0</v>
      </c>
      <c r="L197" s="96">
        <v>0</v>
      </c>
      <c r="M197" s="96">
        <v>0</v>
      </c>
      <c r="N197" s="91">
        <f t="shared" si="8"/>
        <v>0</v>
      </c>
    </row>
    <row r="198" spans="1:14" ht="14.25">
      <c r="A198" s="4" t="s">
        <v>43</v>
      </c>
      <c r="B198" s="16" t="s">
        <v>168</v>
      </c>
      <c r="C198" s="16" t="s">
        <v>150</v>
      </c>
      <c r="D198" s="16">
        <v>4</v>
      </c>
      <c r="E198" s="101" t="s">
        <v>196</v>
      </c>
      <c r="F198" s="125" t="s">
        <v>343</v>
      </c>
      <c r="G198" s="126" t="s">
        <v>454</v>
      </c>
      <c r="H198" s="126" t="s">
        <v>455</v>
      </c>
      <c r="I198" s="96">
        <v>0</v>
      </c>
      <c r="J198" s="96">
        <v>0</v>
      </c>
      <c r="K198" s="96">
        <v>0</v>
      </c>
      <c r="L198" s="96">
        <v>0</v>
      </c>
      <c r="M198" s="96">
        <v>0</v>
      </c>
      <c r="N198" s="91">
        <f t="shared" si="8"/>
        <v>0</v>
      </c>
    </row>
    <row r="199" spans="1:14" ht="27">
      <c r="A199" s="51" t="s">
        <v>57</v>
      </c>
      <c r="B199" s="16" t="s">
        <v>168</v>
      </c>
      <c r="C199" s="16" t="s">
        <v>150</v>
      </c>
      <c r="D199" s="16">
        <v>4</v>
      </c>
      <c r="E199" s="101" t="s">
        <v>196</v>
      </c>
      <c r="F199" s="125" t="s">
        <v>343</v>
      </c>
      <c r="G199" s="126" t="s">
        <v>454</v>
      </c>
      <c r="H199" s="126" t="s">
        <v>455</v>
      </c>
      <c r="I199" s="97">
        <f>SUM(I196:I198)</f>
        <v>17</v>
      </c>
      <c r="J199" s="97">
        <f>SUM(J196:J198)</f>
        <v>2</v>
      </c>
      <c r="K199" s="97">
        <f>SUM(K196:K198)</f>
        <v>10</v>
      </c>
      <c r="L199" s="97">
        <f>SUM(L196:L198)</f>
        <v>5</v>
      </c>
      <c r="M199" s="102">
        <f>SUM(M196:M198)</f>
        <v>0</v>
      </c>
      <c r="N199" s="91">
        <f t="shared" si="8"/>
        <v>17</v>
      </c>
    </row>
    <row r="200" spans="1:14" ht="26.25">
      <c r="A200" s="75" t="s">
        <v>5</v>
      </c>
      <c r="B200" s="16" t="s">
        <v>168</v>
      </c>
      <c r="C200" s="16" t="s">
        <v>150</v>
      </c>
      <c r="D200" s="16">
        <v>4</v>
      </c>
      <c r="E200" s="101" t="s">
        <v>198</v>
      </c>
      <c r="F200" s="125" t="s">
        <v>499</v>
      </c>
      <c r="G200" s="125" t="s">
        <v>464</v>
      </c>
      <c r="H200" s="125" t="s">
        <v>309</v>
      </c>
      <c r="I200" s="95">
        <v>7</v>
      </c>
      <c r="J200" s="95">
        <v>2</v>
      </c>
      <c r="K200" s="95">
        <v>4</v>
      </c>
      <c r="L200" s="95">
        <v>1</v>
      </c>
      <c r="M200" s="109">
        <v>0</v>
      </c>
      <c r="N200" s="91">
        <f aca="true" t="shared" si="9" ref="N200:N215">SUM(J200:M200)</f>
        <v>7</v>
      </c>
    </row>
    <row r="201" spans="1:14" ht="26.25">
      <c r="A201" s="4" t="s">
        <v>6</v>
      </c>
      <c r="B201" s="16" t="s">
        <v>168</v>
      </c>
      <c r="C201" s="16" t="s">
        <v>150</v>
      </c>
      <c r="D201" s="16">
        <v>4</v>
      </c>
      <c r="E201" s="101" t="s">
        <v>198</v>
      </c>
      <c r="F201" s="125" t="s">
        <v>499</v>
      </c>
      <c r="G201" s="125" t="s">
        <v>464</v>
      </c>
      <c r="H201" s="125" t="s">
        <v>309</v>
      </c>
      <c r="I201" s="96">
        <v>0</v>
      </c>
      <c r="J201" s="96">
        <v>0</v>
      </c>
      <c r="K201" s="96">
        <v>0</v>
      </c>
      <c r="L201" s="96">
        <v>0</v>
      </c>
      <c r="M201" s="96">
        <v>0</v>
      </c>
      <c r="N201" s="91">
        <f t="shared" si="9"/>
        <v>0</v>
      </c>
    </row>
    <row r="202" spans="1:14" ht="26.25">
      <c r="A202" s="4" t="s">
        <v>43</v>
      </c>
      <c r="B202" s="16" t="s">
        <v>168</v>
      </c>
      <c r="C202" s="16" t="s">
        <v>150</v>
      </c>
      <c r="D202" s="16">
        <v>4</v>
      </c>
      <c r="E202" s="101" t="s">
        <v>198</v>
      </c>
      <c r="F202" s="125" t="s">
        <v>499</v>
      </c>
      <c r="G202" s="125" t="s">
        <v>464</v>
      </c>
      <c r="H202" s="125" t="s">
        <v>309</v>
      </c>
      <c r="I202" s="96">
        <v>0</v>
      </c>
      <c r="J202" s="96">
        <v>0</v>
      </c>
      <c r="K202" s="96">
        <v>0</v>
      </c>
      <c r="L202" s="96">
        <v>0</v>
      </c>
      <c r="M202" s="96">
        <v>0</v>
      </c>
      <c r="N202" s="91">
        <f t="shared" si="9"/>
        <v>0</v>
      </c>
    </row>
    <row r="203" spans="1:14" ht="27">
      <c r="A203" s="51" t="s">
        <v>57</v>
      </c>
      <c r="B203" s="16" t="s">
        <v>168</v>
      </c>
      <c r="C203" s="16" t="s">
        <v>150</v>
      </c>
      <c r="D203" s="16">
        <v>4</v>
      </c>
      <c r="E203" s="101" t="s">
        <v>198</v>
      </c>
      <c r="F203" s="125" t="s">
        <v>499</v>
      </c>
      <c r="G203" s="125" t="s">
        <v>464</v>
      </c>
      <c r="H203" s="125" t="s">
        <v>309</v>
      </c>
      <c r="I203" s="97">
        <f>SUM(I200:I202)</f>
        <v>7</v>
      </c>
      <c r="J203" s="97">
        <f>SUM(J200:J202)</f>
        <v>2</v>
      </c>
      <c r="K203" s="97">
        <f>SUM(K200:K202)</f>
        <v>4</v>
      </c>
      <c r="L203" s="97">
        <f>SUM(L200:L202)</f>
        <v>1</v>
      </c>
      <c r="M203" s="102">
        <f>SUM(M200:M202)</f>
        <v>0</v>
      </c>
      <c r="N203" s="91">
        <f t="shared" si="9"/>
        <v>7</v>
      </c>
    </row>
    <row r="204" spans="1:14" ht="14.25">
      <c r="A204" s="75" t="s">
        <v>5</v>
      </c>
      <c r="B204" s="16" t="s">
        <v>168</v>
      </c>
      <c r="C204" s="16" t="s">
        <v>150</v>
      </c>
      <c r="D204" s="16">
        <v>4</v>
      </c>
      <c r="E204" s="101" t="s">
        <v>198</v>
      </c>
      <c r="F204" s="214" t="s">
        <v>496</v>
      </c>
      <c r="G204" s="128" t="s">
        <v>453</v>
      </c>
      <c r="H204" s="128" t="s">
        <v>308</v>
      </c>
      <c r="I204" s="95">
        <v>7</v>
      </c>
      <c r="J204" s="95">
        <v>0</v>
      </c>
      <c r="K204" s="95">
        <v>6</v>
      </c>
      <c r="L204" s="95">
        <v>0</v>
      </c>
      <c r="M204" s="109">
        <v>1</v>
      </c>
      <c r="N204" s="91">
        <f t="shared" si="9"/>
        <v>7</v>
      </c>
    </row>
    <row r="205" spans="1:14" ht="14.25">
      <c r="A205" s="4" t="s">
        <v>6</v>
      </c>
      <c r="B205" s="16" t="s">
        <v>168</v>
      </c>
      <c r="C205" s="16" t="s">
        <v>150</v>
      </c>
      <c r="D205" s="16">
        <v>4</v>
      </c>
      <c r="E205" s="101" t="s">
        <v>198</v>
      </c>
      <c r="F205" s="214" t="s">
        <v>496</v>
      </c>
      <c r="G205" s="128" t="s">
        <v>453</v>
      </c>
      <c r="H205" s="128" t="s">
        <v>308</v>
      </c>
      <c r="I205" s="96">
        <v>0</v>
      </c>
      <c r="J205" s="96">
        <v>0</v>
      </c>
      <c r="K205" s="96">
        <v>0</v>
      </c>
      <c r="L205" s="96">
        <v>0</v>
      </c>
      <c r="M205" s="96">
        <v>0</v>
      </c>
      <c r="N205" s="91">
        <f t="shared" si="9"/>
        <v>0</v>
      </c>
    </row>
    <row r="206" spans="1:14" ht="14.25">
      <c r="A206" s="4" t="s">
        <v>43</v>
      </c>
      <c r="B206" s="16" t="s">
        <v>168</v>
      </c>
      <c r="C206" s="16" t="s">
        <v>150</v>
      </c>
      <c r="D206" s="16">
        <v>4</v>
      </c>
      <c r="E206" s="101" t="s">
        <v>198</v>
      </c>
      <c r="F206" s="214" t="s">
        <v>496</v>
      </c>
      <c r="G206" s="128" t="s">
        <v>453</v>
      </c>
      <c r="H206" s="128" t="s">
        <v>308</v>
      </c>
      <c r="I206" s="96">
        <v>0</v>
      </c>
      <c r="J206" s="96">
        <v>0</v>
      </c>
      <c r="K206" s="96">
        <v>0</v>
      </c>
      <c r="L206" s="96">
        <v>0</v>
      </c>
      <c r="M206" s="96">
        <v>0</v>
      </c>
      <c r="N206" s="91">
        <f t="shared" si="9"/>
        <v>0</v>
      </c>
    </row>
    <row r="207" spans="1:14" ht="27">
      <c r="A207" s="51" t="s">
        <v>57</v>
      </c>
      <c r="B207" s="16" t="s">
        <v>168</v>
      </c>
      <c r="C207" s="16" t="s">
        <v>150</v>
      </c>
      <c r="D207" s="16">
        <v>4</v>
      </c>
      <c r="E207" s="101" t="s">
        <v>198</v>
      </c>
      <c r="F207" s="214" t="s">
        <v>496</v>
      </c>
      <c r="G207" s="128" t="s">
        <v>453</v>
      </c>
      <c r="H207" s="128" t="s">
        <v>308</v>
      </c>
      <c r="I207" s="226">
        <f>SUM(I204:I206)</f>
        <v>7</v>
      </c>
      <c r="J207" s="226">
        <f>SUM(J204:J206)</f>
        <v>0</v>
      </c>
      <c r="K207" s="226">
        <f>SUM(K204:K206)</f>
        <v>6</v>
      </c>
      <c r="L207" s="226">
        <f>SUM(L204:L206)</f>
        <v>0</v>
      </c>
      <c r="M207" s="315">
        <f>SUM(M204:M206)</f>
        <v>1</v>
      </c>
      <c r="N207" s="91">
        <f t="shared" si="9"/>
        <v>7</v>
      </c>
    </row>
    <row r="208" spans="1:14" ht="14.25">
      <c r="A208" s="75" t="s">
        <v>5</v>
      </c>
      <c r="B208" s="16" t="s">
        <v>168</v>
      </c>
      <c r="C208" s="16" t="s">
        <v>150</v>
      </c>
      <c r="D208" s="16">
        <v>4</v>
      </c>
      <c r="E208" s="101" t="s">
        <v>198</v>
      </c>
      <c r="F208" s="125" t="s">
        <v>501</v>
      </c>
      <c r="G208" s="125" t="s">
        <v>465</v>
      </c>
      <c r="H208" s="125" t="s">
        <v>309</v>
      </c>
      <c r="I208" s="95">
        <v>7</v>
      </c>
      <c r="J208" s="95">
        <v>3</v>
      </c>
      <c r="K208" s="95">
        <v>3</v>
      </c>
      <c r="L208" s="95">
        <v>1</v>
      </c>
      <c r="M208" s="109">
        <v>0</v>
      </c>
      <c r="N208" s="91">
        <f t="shared" si="9"/>
        <v>7</v>
      </c>
    </row>
    <row r="209" spans="1:14" ht="14.25">
      <c r="A209" s="4" t="s">
        <v>6</v>
      </c>
      <c r="B209" s="16" t="s">
        <v>168</v>
      </c>
      <c r="C209" s="16" t="s">
        <v>150</v>
      </c>
      <c r="D209" s="16">
        <v>4</v>
      </c>
      <c r="E209" s="101" t="s">
        <v>198</v>
      </c>
      <c r="F209" s="125" t="s">
        <v>501</v>
      </c>
      <c r="G209" s="125" t="s">
        <v>465</v>
      </c>
      <c r="H209" s="125" t="s">
        <v>309</v>
      </c>
      <c r="I209" s="96">
        <v>0</v>
      </c>
      <c r="J209" s="96">
        <v>0</v>
      </c>
      <c r="K209" s="96">
        <v>0</v>
      </c>
      <c r="L209" s="96">
        <v>0</v>
      </c>
      <c r="M209" s="96">
        <v>0</v>
      </c>
      <c r="N209" s="91">
        <f t="shared" si="9"/>
        <v>0</v>
      </c>
    </row>
    <row r="210" spans="1:14" ht="14.25">
      <c r="A210" s="4" t="s">
        <v>43</v>
      </c>
      <c r="B210" s="16" t="s">
        <v>168</v>
      </c>
      <c r="C210" s="16" t="s">
        <v>150</v>
      </c>
      <c r="D210" s="16">
        <v>4</v>
      </c>
      <c r="E210" s="101" t="s">
        <v>198</v>
      </c>
      <c r="F210" s="125" t="s">
        <v>501</v>
      </c>
      <c r="G210" s="125" t="s">
        <v>465</v>
      </c>
      <c r="H210" s="125" t="s">
        <v>309</v>
      </c>
      <c r="I210" s="96">
        <v>0</v>
      </c>
      <c r="J210" s="96">
        <v>0</v>
      </c>
      <c r="K210" s="96">
        <v>0</v>
      </c>
      <c r="L210" s="96">
        <v>0</v>
      </c>
      <c r="M210" s="96">
        <v>0</v>
      </c>
      <c r="N210" s="91">
        <f t="shared" si="9"/>
        <v>0</v>
      </c>
    </row>
    <row r="211" spans="1:14" ht="27">
      <c r="A211" s="51" t="s">
        <v>57</v>
      </c>
      <c r="B211" s="16" t="s">
        <v>168</v>
      </c>
      <c r="C211" s="16" t="s">
        <v>150</v>
      </c>
      <c r="D211" s="16">
        <v>4</v>
      </c>
      <c r="E211" s="101" t="s">
        <v>198</v>
      </c>
      <c r="F211" s="125" t="s">
        <v>501</v>
      </c>
      <c r="G211" s="125" t="s">
        <v>465</v>
      </c>
      <c r="H211" s="125" t="s">
        <v>309</v>
      </c>
      <c r="I211" s="226">
        <f>SUM(I208:I210)</f>
        <v>7</v>
      </c>
      <c r="J211" s="226">
        <f>SUM(J208:J210)</f>
        <v>3</v>
      </c>
      <c r="K211" s="226">
        <f>SUM(K208:K210)</f>
        <v>3</v>
      </c>
      <c r="L211" s="226">
        <f>SUM(L208:L210)</f>
        <v>1</v>
      </c>
      <c r="M211" s="230">
        <f>SUM(M208:M210)</f>
        <v>0</v>
      </c>
      <c r="N211" s="91">
        <f t="shared" si="9"/>
        <v>7</v>
      </c>
    </row>
    <row r="212" spans="1:14" ht="14.25">
      <c r="A212" s="75" t="s">
        <v>5</v>
      </c>
      <c r="B212" s="16" t="s">
        <v>168</v>
      </c>
      <c r="C212" s="16" t="s">
        <v>150</v>
      </c>
      <c r="D212" s="16">
        <v>4</v>
      </c>
      <c r="E212" s="101" t="s">
        <v>198</v>
      </c>
      <c r="F212" s="214" t="s">
        <v>502</v>
      </c>
      <c r="G212" s="126" t="s">
        <v>466</v>
      </c>
      <c r="H212" s="126" t="s">
        <v>308</v>
      </c>
      <c r="I212" s="95">
        <v>7</v>
      </c>
      <c r="J212" s="95">
        <v>2</v>
      </c>
      <c r="K212" s="95">
        <v>4</v>
      </c>
      <c r="L212" s="95">
        <v>1</v>
      </c>
      <c r="M212" s="109">
        <v>0</v>
      </c>
      <c r="N212" s="91">
        <f t="shared" si="9"/>
        <v>7</v>
      </c>
    </row>
    <row r="213" spans="1:14" ht="14.25">
      <c r="A213" s="4" t="s">
        <v>6</v>
      </c>
      <c r="B213" s="16" t="s">
        <v>168</v>
      </c>
      <c r="C213" s="16" t="s">
        <v>150</v>
      </c>
      <c r="D213" s="16">
        <v>4</v>
      </c>
      <c r="E213" s="101" t="s">
        <v>198</v>
      </c>
      <c r="F213" s="214" t="s">
        <v>502</v>
      </c>
      <c r="G213" s="126" t="s">
        <v>466</v>
      </c>
      <c r="H213" s="126" t="s">
        <v>308</v>
      </c>
      <c r="I213" s="96">
        <v>0</v>
      </c>
      <c r="J213" s="96">
        <v>0</v>
      </c>
      <c r="K213" s="96">
        <v>0</v>
      </c>
      <c r="L213" s="96">
        <v>0</v>
      </c>
      <c r="M213" s="96">
        <v>0</v>
      </c>
      <c r="N213" s="91">
        <f t="shared" si="9"/>
        <v>0</v>
      </c>
    </row>
    <row r="214" spans="1:14" ht="14.25">
      <c r="A214" s="4" t="s">
        <v>43</v>
      </c>
      <c r="B214" s="16" t="s">
        <v>168</v>
      </c>
      <c r="C214" s="16" t="s">
        <v>150</v>
      </c>
      <c r="D214" s="16">
        <v>4</v>
      </c>
      <c r="E214" s="101" t="s">
        <v>198</v>
      </c>
      <c r="F214" s="214" t="s">
        <v>502</v>
      </c>
      <c r="G214" s="126" t="s">
        <v>466</v>
      </c>
      <c r="H214" s="126" t="s">
        <v>308</v>
      </c>
      <c r="I214" s="96">
        <v>0</v>
      </c>
      <c r="J214" s="96">
        <v>0</v>
      </c>
      <c r="K214" s="96">
        <v>0</v>
      </c>
      <c r="L214" s="96">
        <v>0</v>
      </c>
      <c r="M214" s="96">
        <v>0</v>
      </c>
      <c r="N214" s="91">
        <f t="shared" si="9"/>
        <v>0</v>
      </c>
    </row>
    <row r="215" spans="1:14" ht="27">
      <c r="A215" s="51" t="s">
        <v>57</v>
      </c>
      <c r="B215" s="16" t="s">
        <v>168</v>
      </c>
      <c r="C215" s="16" t="s">
        <v>150</v>
      </c>
      <c r="D215" s="16">
        <v>4</v>
      </c>
      <c r="E215" s="101" t="s">
        <v>198</v>
      </c>
      <c r="F215" s="214" t="s">
        <v>502</v>
      </c>
      <c r="G215" s="126" t="s">
        <v>466</v>
      </c>
      <c r="H215" s="126" t="s">
        <v>308</v>
      </c>
      <c r="I215" s="226">
        <f>SUM(I212:I214)</f>
        <v>7</v>
      </c>
      <c r="J215" s="226">
        <f>SUM(J212:J214)</f>
        <v>2</v>
      </c>
      <c r="K215" s="226">
        <f>SUM(K212:K214)</f>
        <v>4</v>
      </c>
      <c r="L215" s="226">
        <f>SUM(L212:L214)</f>
        <v>1</v>
      </c>
      <c r="M215" s="230">
        <f>SUM(M212:M214)</f>
        <v>0</v>
      </c>
      <c r="N215" s="91">
        <f t="shared" si="9"/>
        <v>7</v>
      </c>
    </row>
    <row r="216" spans="1:14" ht="14.25">
      <c r="A216" s="75" t="s">
        <v>5</v>
      </c>
      <c r="B216" s="16" t="s">
        <v>168</v>
      </c>
      <c r="C216" s="16" t="s">
        <v>150</v>
      </c>
      <c r="D216" s="16">
        <v>4</v>
      </c>
      <c r="E216" s="101" t="s">
        <v>197</v>
      </c>
      <c r="F216" s="125" t="s">
        <v>343</v>
      </c>
      <c r="G216" s="125" t="s">
        <v>460</v>
      </c>
      <c r="H216" s="126" t="s">
        <v>206</v>
      </c>
      <c r="I216" s="95">
        <v>13</v>
      </c>
      <c r="J216" s="95">
        <v>4</v>
      </c>
      <c r="K216" s="95">
        <v>6</v>
      </c>
      <c r="L216" s="95">
        <v>3</v>
      </c>
      <c r="M216" s="109">
        <v>0</v>
      </c>
      <c r="N216" s="91">
        <f t="shared" si="8"/>
        <v>13</v>
      </c>
    </row>
    <row r="217" spans="1:14" ht="14.25">
      <c r="A217" s="4" t="s">
        <v>6</v>
      </c>
      <c r="B217" s="16" t="s">
        <v>168</v>
      </c>
      <c r="C217" s="16" t="s">
        <v>150</v>
      </c>
      <c r="D217" s="16">
        <v>4</v>
      </c>
      <c r="E217" s="101" t="s">
        <v>197</v>
      </c>
      <c r="F217" s="125" t="s">
        <v>343</v>
      </c>
      <c r="G217" s="125" t="s">
        <v>460</v>
      </c>
      <c r="H217" s="126" t="s">
        <v>206</v>
      </c>
      <c r="I217" s="96">
        <v>0</v>
      </c>
      <c r="J217" s="96">
        <v>0</v>
      </c>
      <c r="K217" s="96">
        <v>0</v>
      </c>
      <c r="L217" s="96">
        <v>0</v>
      </c>
      <c r="M217" s="96">
        <v>0</v>
      </c>
      <c r="N217" s="91">
        <f t="shared" si="8"/>
        <v>0</v>
      </c>
    </row>
    <row r="218" spans="1:14" ht="14.25">
      <c r="A218" s="4" t="s">
        <v>43</v>
      </c>
      <c r="B218" s="16" t="s">
        <v>168</v>
      </c>
      <c r="C218" s="16" t="s">
        <v>150</v>
      </c>
      <c r="D218" s="16">
        <v>4</v>
      </c>
      <c r="E218" s="101" t="s">
        <v>197</v>
      </c>
      <c r="F218" s="125" t="s">
        <v>343</v>
      </c>
      <c r="G218" s="125" t="s">
        <v>460</v>
      </c>
      <c r="H218" s="126" t="s">
        <v>206</v>
      </c>
      <c r="I218" s="96">
        <v>0</v>
      </c>
      <c r="J218" s="96">
        <v>0</v>
      </c>
      <c r="K218" s="96">
        <v>0</v>
      </c>
      <c r="L218" s="96">
        <v>0</v>
      </c>
      <c r="M218" s="96">
        <v>0</v>
      </c>
      <c r="N218" s="91">
        <f t="shared" si="8"/>
        <v>0</v>
      </c>
    </row>
    <row r="219" spans="1:14" ht="27">
      <c r="A219" s="51" t="s">
        <v>57</v>
      </c>
      <c r="B219" s="16" t="s">
        <v>168</v>
      </c>
      <c r="C219" s="16" t="s">
        <v>150</v>
      </c>
      <c r="D219" s="16">
        <v>4</v>
      </c>
      <c r="E219" s="101" t="s">
        <v>197</v>
      </c>
      <c r="F219" s="125" t="s">
        <v>343</v>
      </c>
      <c r="G219" s="125" t="s">
        <v>460</v>
      </c>
      <c r="H219" s="126" t="s">
        <v>206</v>
      </c>
      <c r="I219" s="97">
        <f>SUM(I216:I218)</f>
        <v>13</v>
      </c>
      <c r="J219" s="97">
        <f>SUM(J216:J218)</f>
        <v>4</v>
      </c>
      <c r="K219" s="97">
        <f>SUM(K216:K218)</f>
        <v>6</v>
      </c>
      <c r="L219" s="97">
        <f>SUM(L216:L218)</f>
        <v>3</v>
      </c>
      <c r="M219" s="102">
        <f>SUM(M216:M218)</f>
        <v>0</v>
      </c>
      <c r="N219" s="91">
        <f t="shared" si="8"/>
        <v>13</v>
      </c>
    </row>
    <row r="220" spans="1:14" ht="14.25">
      <c r="A220" s="75" t="s">
        <v>5</v>
      </c>
      <c r="B220" s="16" t="s">
        <v>168</v>
      </c>
      <c r="C220" s="16" t="s">
        <v>150</v>
      </c>
      <c r="D220" s="16">
        <v>4</v>
      </c>
      <c r="E220" s="101" t="s">
        <v>197</v>
      </c>
      <c r="F220" s="125" t="s">
        <v>499</v>
      </c>
      <c r="G220" s="125" t="s">
        <v>461</v>
      </c>
      <c r="H220" s="126" t="s">
        <v>462</v>
      </c>
      <c r="I220" s="95">
        <v>13</v>
      </c>
      <c r="J220" s="95">
        <v>3</v>
      </c>
      <c r="K220" s="95">
        <v>10</v>
      </c>
      <c r="L220" s="95">
        <v>0</v>
      </c>
      <c r="M220" s="109">
        <v>0</v>
      </c>
      <c r="N220" s="91">
        <f t="shared" si="8"/>
        <v>13</v>
      </c>
    </row>
    <row r="221" spans="1:14" ht="14.25">
      <c r="A221" s="4" t="s">
        <v>6</v>
      </c>
      <c r="B221" s="16" t="s">
        <v>168</v>
      </c>
      <c r="C221" s="16" t="s">
        <v>150</v>
      </c>
      <c r="D221" s="16">
        <v>4</v>
      </c>
      <c r="E221" s="101" t="s">
        <v>197</v>
      </c>
      <c r="F221" s="125" t="s">
        <v>499</v>
      </c>
      <c r="G221" s="125" t="s">
        <v>461</v>
      </c>
      <c r="H221" s="126" t="s">
        <v>462</v>
      </c>
      <c r="I221" s="96">
        <v>0</v>
      </c>
      <c r="J221" s="96">
        <v>0</v>
      </c>
      <c r="K221" s="96">
        <v>0</v>
      </c>
      <c r="L221" s="96">
        <v>0</v>
      </c>
      <c r="M221" s="96">
        <v>0</v>
      </c>
      <c r="N221" s="91">
        <f t="shared" si="8"/>
        <v>0</v>
      </c>
    </row>
    <row r="222" spans="1:14" ht="14.25">
      <c r="A222" s="4" t="s">
        <v>43</v>
      </c>
      <c r="B222" s="16" t="s">
        <v>168</v>
      </c>
      <c r="C222" s="16" t="s">
        <v>150</v>
      </c>
      <c r="D222" s="16">
        <v>4</v>
      </c>
      <c r="E222" s="101" t="s">
        <v>197</v>
      </c>
      <c r="F222" s="125" t="s">
        <v>499</v>
      </c>
      <c r="G222" s="125" t="s">
        <v>461</v>
      </c>
      <c r="H222" s="126" t="s">
        <v>462</v>
      </c>
      <c r="I222" s="96">
        <v>0</v>
      </c>
      <c r="J222" s="96">
        <v>0</v>
      </c>
      <c r="K222" s="96">
        <v>0</v>
      </c>
      <c r="L222" s="96">
        <v>0</v>
      </c>
      <c r="M222" s="96">
        <v>0</v>
      </c>
      <c r="N222" s="91">
        <f t="shared" si="8"/>
        <v>0</v>
      </c>
    </row>
    <row r="223" spans="1:14" ht="27">
      <c r="A223" s="51" t="s">
        <v>57</v>
      </c>
      <c r="B223" s="16" t="s">
        <v>168</v>
      </c>
      <c r="C223" s="16" t="s">
        <v>150</v>
      </c>
      <c r="D223" s="16">
        <v>4</v>
      </c>
      <c r="E223" s="101" t="s">
        <v>197</v>
      </c>
      <c r="F223" s="125" t="s">
        <v>499</v>
      </c>
      <c r="G223" s="125" t="s">
        <v>461</v>
      </c>
      <c r="H223" s="126" t="s">
        <v>462</v>
      </c>
      <c r="I223" s="97">
        <f>SUM(I220:I222)</f>
        <v>13</v>
      </c>
      <c r="J223" s="97">
        <f>SUM(J220:J222)</f>
        <v>3</v>
      </c>
      <c r="K223" s="97">
        <f>SUM(K220:K222)</f>
        <v>10</v>
      </c>
      <c r="L223" s="97">
        <f>SUM(L220:L222)</f>
        <v>0</v>
      </c>
      <c r="M223" s="102">
        <f>SUM(M220:M222)</f>
        <v>0</v>
      </c>
      <c r="N223" s="91">
        <f t="shared" si="8"/>
        <v>13</v>
      </c>
    </row>
    <row r="224" spans="1:14" ht="14.25">
      <c r="A224" s="75" t="s">
        <v>5</v>
      </c>
      <c r="B224" s="16" t="s">
        <v>168</v>
      </c>
      <c r="C224" s="16" t="s">
        <v>150</v>
      </c>
      <c r="D224" s="16">
        <v>4</v>
      </c>
      <c r="E224" s="101" t="s">
        <v>197</v>
      </c>
      <c r="F224" s="214" t="s">
        <v>500</v>
      </c>
      <c r="G224" s="125" t="s">
        <v>463</v>
      </c>
      <c r="H224" s="125" t="s">
        <v>397</v>
      </c>
      <c r="I224" s="95">
        <v>13</v>
      </c>
      <c r="J224" s="95">
        <v>0</v>
      </c>
      <c r="K224" s="95">
        <v>10</v>
      </c>
      <c r="L224" s="95">
        <v>3</v>
      </c>
      <c r="M224" s="109">
        <v>0</v>
      </c>
      <c r="N224" s="91">
        <f t="shared" si="8"/>
        <v>13</v>
      </c>
    </row>
    <row r="225" spans="1:14" ht="14.25">
      <c r="A225" s="4" t="s">
        <v>6</v>
      </c>
      <c r="B225" s="16" t="s">
        <v>168</v>
      </c>
      <c r="C225" s="16" t="s">
        <v>150</v>
      </c>
      <c r="D225" s="16">
        <v>4</v>
      </c>
      <c r="E225" s="101" t="s">
        <v>197</v>
      </c>
      <c r="F225" s="214" t="s">
        <v>500</v>
      </c>
      <c r="G225" s="125" t="s">
        <v>463</v>
      </c>
      <c r="H225" s="125" t="s">
        <v>397</v>
      </c>
      <c r="I225" s="96">
        <v>0</v>
      </c>
      <c r="J225" s="96">
        <v>0</v>
      </c>
      <c r="K225" s="96">
        <v>0</v>
      </c>
      <c r="L225" s="96">
        <v>0</v>
      </c>
      <c r="M225" s="96">
        <v>0</v>
      </c>
      <c r="N225" s="91">
        <f t="shared" si="8"/>
        <v>0</v>
      </c>
    </row>
    <row r="226" spans="1:14" ht="14.25">
      <c r="A226" s="4" t="s">
        <v>43</v>
      </c>
      <c r="B226" s="16" t="s">
        <v>168</v>
      </c>
      <c r="C226" s="16" t="s">
        <v>150</v>
      </c>
      <c r="D226" s="16">
        <v>4</v>
      </c>
      <c r="E226" s="101" t="s">
        <v>197</v>
      </c>
      <c r="F226" s="214" t="s">
        <v>500</v>
      </c>
      <c r="G226" s="125" t="s">
        <v>463</v>
      </c>
      <c r="H226" s="125" t="s">
        <v>397</v>
      </c>
      <c r="I226" s="96">
        <v>0</v>
      </c>
      <c r="J226" s="96">
        <v>0</v>
      </c>
      <c r="K226" s="96">
        <v>0</v>
      </c>
      <c r="L226" s="96">
        <v>0</v>
      </c>
      <c r="M226" s="96">
        <v>0</v>
      </c>
      <c r="N226" s="91">
        <f t="shared" si="8"/>
        <v>0</v>
      </c>
    </row>
    <row r="227" spans="1:14" ht="27">
      <c r="A227" s="51" t="s">
        <v>57</v>
      </c>
      <c r="B227" s="16" t="s">
        <v>168</v>
      </c>
      <c r="C227" s="16" t="s">
        <v>150</v>
      </c>
      <c r="D227" s="16">
        <v>4</v>
      </c>
      <c r="E227" s="101" t="s">
        <v>197</v>
      </c>
      <c r="F227" s="214" t="s">
        <v>500</v>
      </c>
      <c r="G227" s="125" t="s">
        <v>463</v>
      </c>
      <c r="H227" s="125" t="s">
        <v>397</v>
      </c>
      <c r="I227" s="97">
        <f>SUM(I224:I226)</f>
        <v>13</v>
      </c>
      <c r="J227" s="97">
        <f>SUM(J224:J226)</f>
        <v>0</v>
      </c>
      <c r="K227" s="97">
        <f>SUM(K224:K226)</f>
        <v>10</v>
      </c>
      <c r="L227" s="97">
        <f>SUM(L224:L226)</f>
        <v>3</v>
      </c>
      <c r="M227" s="102">
        <f>SUM(M224:M226)</f>
        <v>0</v>
      </c>
      <c r="N227" s="91">
        <f t="shared" si="8"/>
        <v>13</v>
      </c>
    </row>
    <row r="228" spans="1:14" ht="14.25">
      <c r="A228" s="75" t="s">
        <v>5</v>
      </c>
      <c r="B228" s="16" t="s">
        <v>168</v>
      </c>
      <c r="C228" s="16" t="s">
        <v>150</v>
      </c>
      <c r="D228" s="16">
        <v>4</v>
      </c>
      <c r="E228" s="101" t="s">
        <v>197</v>
      </c>
      <c r="F228" s="214" t="s">
        <v>496</v>
      </c>
      <c r="G228" s="128" t="s">
        <v>453</v>
      </c>
      <c r="H228" s="128" t="s">
        <v>308</v>
      </c>
      <c r="I228" s="95">
        <v>13</v>
      </c>
      <c r="J228" s="95">
        <v>3</v>
      </c>
      <c r="K228" s="95">
        <v>7</v>
      </c>
      <c r="L228" s="95">
        <v>3</v>
      </c>
      <c r="M228" s="109">
        <v>0</v>
      </c>
      <c r="N228" s="91">
        <f aca="true" t="shared" si="10" ref="N228:N239">SUM(J228:M228)</f>
        <v>13</v>
      </c>
    </row>
    <row r="229" spans="1:14" ht="14.25">
      <c r="A229" s="4" t="s">
        <v>6</v>
      </c>
      <c r="B229" s="16" t="s">
        <v>168</v>
      </c>
      <c r="C229" s="16" t="s">
        <v>150</v>
      </c>
      <c r="D229" s="16">
        <v>4</v>
      </c>
      <c r="E229" s="101" t="s">
        <v>197</v>
      </c>
      <c r="F229" s="214" t="s">
        <v>496</v>
      </c>
      <c r="G229" s="128" t="s">
        <v>453</v>
      </c>
      <c r="H229" s="128" t="s">
        <v>308</v>
      </c>
      <c r="I229" s="96">
        <v>0</v>
      </c>
      <c r="J229" s="96">
        <v>0</v>
      </c>
      <c r="K229" s="96">
        <v>0</v>
      </c>
      <c r="L229" s="96">
        <v>0</v>
      </c>
      <c r="M229" s="96">
        <v>0</v>
      </c>
      <c r="N229" s="91">
        <f t="shared" si="10"/>
        <v>0</v>
      </c>
    </row>
    <row r="230" spans="1:14" ht="14.25">
      <c r="A230" s="4" t="s">
        <v>43</v>
      </c>
      <c r="B230" s="16" t="s">
        <v>168</v>
      </c>
      <c r="C230" s="16" t="s">
        <v>150</v>
      </c>
      <c r="D230" s="16">
        <v>4</v>
      </c>
      <c r="E230" s="101" t="s">
        <v>197</v>
      </c>
      <c r="F230" s="214" t="s">
        <v>496</v>
      </c>
      <c r="G230" s="128" t="s">
        <v>453</v>
      </c>
      <c r="H230" s="128" t="s">
        <v>308</v>
      </c>
      <c r="I230" s="96">
        <v>0</v>
      </c>
      <c r="J230" s="96">
        <v>0</v>
      </c>
      <c r="K230" s="96">
        <v>0</v>
      </c>
      <c r="L230" s="96">
        <v>0</v>
      </c>
      <c r="M230" s="96">
        <v>0</v>
      </c>
      <c r="N230" s="91">
        <f t="shared" si="10"/>
        <v>0</v>
      </c>
    </row>
    <row r="231" spans="1:14" ht="27">
      <c r="A231" s="51" t="s">
        <v>57</v>
      </c>
      <c r="B231" s="16" t="s">
        <v>168</v>
      </c>
      <c r="C231" s="16" t="s">
        <v>150</v>
      </c>
      <c r="D231" s="16">
        <v>4</v>
      </c>
      <c r="E231" s="101" t="s">
        <v>197</v>
      </c>
      <c r="F231" s="214" t="s">
        <v>496</v>
      </c>
      <c r="G231" s="128" t="s">
        <v>453</v>
      </c>
      <c r="H231" s="128" t="s">
        <v>308</v>
      </c>
      <c r="I231" s="97">
        <f>SUM(I228:I230)</f>
        <v>13</v>
      </c>
      <c r="J231" s="97">
        <f>SUM(J228:J230)</f>
        <v>3</v>
      </c>
      <c r="K231" s="97">
        <f>SUM(K228:K230)</f>
        <v>7</v>
      </c>
      <c r="L231" s="97">
        <f>SUM(L228:L230)</f>
        <v>3</v>
      </c>
      <c r="M231" s="102">
        <f>SUM(M228:M230)</f>
        <v>0</v>
      </c>
      <c r="N231" s="91">
        <f t="shared" si="10"/>
        <v>13</v>
      </c>
    </row>
    <row r="232" spans="1:14" ht="14.25">
      <c r="A232" s="75" t="s">
        <v>5</v>
      </c>
      <c r="B232" s="16" t="s">
        <v>168</v>
      </c>
      <c r="C232" s="16" t="s">
        <v>150</v>
      </c>
      <c r="D232" s="16">
        <v>4</v>
      </c>
      <c r="E232" s="101" t="s">
        <v>199</v>
      </c>
      <c r="F232" s="125" t="s">
        <v>504</v>
      </c>
      <c r="G232" s="125" t="s">
        <v>467</v>
      </c>
      <c r="H232" s="126" t="s">
        <v>208</v>
      </c>
      <c r="I232" s="229">
        <v>12</v>
      </c>
      <c r="J232" s="3">
        <v>2</v>
      </c>
      <c r="K232" s="229">
        <v>10</v>
      </c>
      <c r="L232" s="229">
        <v>0</v>
      </c>
      <c r="M232" s="128">
        <v>0</v>
      </c>
      <c r="N232" s="91">
        <f t="shared" si="10"/>
        <v>12</v>
      </c>
    </row>
    <row r="233" spans="1:14" ht="14.25">
      <c r="A233" s="4" t="s">
        <v>6</v>
      </c>
      <c r="B233" s="16" t="s">
        <v>168</v>
      </c>
      <c r="C233" s="16" t="s">
        <v>150</v>
      </c>
      <c r="D233" s="16">
        <v>4</v>
      </c>
      <c r="E233" s="101" t="s">
        <v>199</v>
      </c>
      <c r="F233" s="125" t="s">
        <v>504</v>
      </c>
      <c r="G233" s="125" t="s">
        <v>467</v>
      </c>
      <c r="H233" s="126" t="s">
        <v>208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91">
        <f t="shared" si="10"/>
        <v>0</v>
      </c>
    </row>
    <row r="234" spans="1:14" ht="14.25">
      <c r="A234" s="4" t="s">
        <v>43</v>
      </c>
      <c r="B234" s="16" t="s">
        <v>168</v>
      </c>
      <c r="C234" s="16" t="s">
        <v>150</v>
      </c>
      <c r="D234" s="16">
        <v>4</v>
      </c>
      <c r="E234" s="101" t="s">
        <v>199</v>
      </c>
      <c r="F234" s="125" t="s">
        <v>504</v>
      </c>
      <c r="G234" s="125" t="s">
        <v>467</v>
      </c>
      <c r="H234" s="126" t="s">
        <v>208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91">
        <f t="shared" si="10"/>
        <v>0</v>
      </c>
    </row>
    <row r="235" spans="1:14" ht="27">
      <c r="A235" s="51" t="s">
        <v>57</v>
      </c>
      <c r="B235" s="16" t="s">
        <v>168</v>
      </c>
      <c r="C235" s="16" t="s">
        <v>150</v>
      </c>
      <c r="D235" s="16">
        <v>4</v>
      </c>
      <c r="E235" s="101" t="s">
        <v>199</v>
      </c>
      <c r="F235" s="125" t="s">
        <v>504</v>
      </c>
      <c r="G235" s="125" t="s">
        <v>467</v>
      </c>
      <c r="H235" s="126" t="s">
        <v>208</v>
      </c>
      <c r="I235" s="226">
        <f>SUM(I232:I234)</f>
        <v>12</v>
      </c>
      <c r="J235" s="226">
        <f>SUM(J232:J234)</f>
        <v>2</v>
      </c>
      <c r="K235" s="226">
        <f>SUM(K232:K234)</f>
        <v>10</v>
      </c>
      <c r="L235" s="226">
        <f>SUM(L232:L234)</f>
        <v>0</v>
      </c>
      <c r="M235" s="230">
        <f>SUM(M232:M234)</f>
        <v>0</v>
      </c>
      <c r="N235" s="91">
        <f t="shared" si="10"/>
        <v>12</v>
      </c>
    </row>
    <row r="236" spans="1:14" ht="14.25">
      <c r="A236" s="75" t="s">
        <v>5</v>
      </c>
      <c r="B236" s="16" t="s">
        <v>168</v>
      </c>
      <c r="C236" s="16" t="s">
        <v>150</v>
      </c>
      <c r="D236" s="95">
        <v>4</v>
      </c>
      <c r="E236" s="101" t="s">
        <v>199</v>
      </c>
      <c r="F236" s="125" t="s">
        <v>503</v>
      </c>
      <c r="G236" s="125" t="s">
        <v>468</v>
      </c>
      <c r="H236" s="126" t="s">
        <v>341</v>
      </c>
      <c r="I236" s="229">
        <v>12</v>
      </c>
      <c r="J236" s="3">
        <v>9</v>
      </c>
      <c r="K236" s="229">
        <v>2</v>
      </c>
      <c r="L236" s="229">
        <v>0</v>
      </c>
      <c r="M236" s="128">
        <v>1</v>
      </c>
      <c r="N236" s="91">
        <f t="shared" si="10"/>
        <v>12</v>
      </c>
    </row>
    <row r="237" spans="1:14" ht="14.25">
      <c r="A237" s="4" t="s">
        <v>6</v>
      </c>
      <c r="B237" s="16" t="s">
        <v>168</v>
      </c>
      <c r="C237" s="16" t="s">
        <v>150</v>
      </c>
      <c r="D237" s="95">
        <v>4</v>
      </c>
      <c r="E237" s="101" t="s">
        <v>199</v>
      </c>
      <c r="F237" s="125" t="s">
        <v>503</v>
      </c>
      <c r="G237" s="125" t="s">
        <v>468</v>
      </c>
      <c r="H237" s="126" t="s">
        <v>341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91">
        <f t="shared" si="10"/>
        <v>0</v>
      </c>
    </row>
    <row r="238" spans="1:14" ht="14.25">
      <c r="A238" s="4" t="s">
        <v>43</v>
      </c>
      <c r="B238" s="16" t="s">
        <v>168</v>
      </c>
      <c r="C238" s="16" t="s">
        <v>150</v>
      </c>
      <c r="D238" s="95">
        <v>4</v>
      </c>
      <c r="E238" s="101" t="s">
        <v>199</v>
      </c>
      <c r="F238" s="125" t="s">
        <v>503</v>
      </c>
      <c r="G238" s="125" t="s">
        <v>468</v>
      </c>
      <c r="H238" s="126" t="s">
        <v>341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91">
        <f t="shared" si="10"/>
        <v>0</v>
      </c>
    </row>
    <row r="239" spans="1:14" ht="27">
      <c r="A239" s="51" t="s">
        <v>57</v>
      </c>
      <c r="B239" s="16" t="s">
        <v>168</v>
      </c>
      <c r="C239" s="16" t="s">
        <v>150</v>
      </c>
      <c r="D239" s="95">
        <v>4</v>
      </c>
      <c r="E239" s="101" t="s">
        <v>199</v>
      </c>
      <c r="F239" s="125" t="s">
        <v>503</v>
      </c>
      <c r="G239" s="125" t="s">
        <v>468</v>
      </c>
      <c r="H239" s="126" t="s">
        <v>341</v>
      </c>
      <c r="I239" s="97">
        <f>SUM(I236:I238)</f>
        <v>12</v>
      </c>
      <c r="J239" s="97">
        <f>SUM(J236:J238)</f>
        <v>9</v>
      </c>
      <c r="K239" s="97">
        <f>SUM(K236:K238)</f>
        <v>2</v>
      </c>
      <c r="L239" s="97">
        <f>SUM(L236:L238)</f>
        <v>0</v>
      </c>
      <c r="M239" s="312">
        <f>SUM(M236:M238)</f>
        <v>1</v>
      </c>
      <c r="N239" s="91">
        <f t="shared" si="10"/>
        <v>12</v>
      </c>
    </row>
    <row r="240" spans="1:14" ht="14.25">
      <c r="A240" s="75" t="s">
        <v>5</v>
      </c>
      <c r="B240" s="16" t="s">
        <v>168</v>
      </c>
      <c r="C240" s="16" t="s">
        <v>150</v>
      </c>
      <c r="D240" s="95">
        <v>4</v>
      </c>
      <c r="E240" s="101" t="s">
        <v>199</v>
      </c>
      <c r="F240" s="214" t="s">
        <v>496</v>
      </c>
      <c r="G240" s="128" t="s">
        <v>453</v>
      </c>
      <c r="H240" s="128" t="s">
        <v>308</v>
      </c>
      <c r="I240" s="229">
        <v>12</v>
      </c>
      <c r="J240" s="3">
        <v>5</v>
      </c>
      <c r="K240" s="229">
        <v>5</v>
      </c>
      <c r="L240" s="229">
        <v>1</v>
      </c>
      <c r="M240" s="128">
        <v>1</v>
      </c>
      <c r="N240" s="91">
        <f aca="true" t="shared" si="11" ref="N240:N267">SUM(J240:M240)</f>
        <v>12</v>
      </c>
    </row>
    <row r="241" spans="1:14" ht="14.25">
      <c r="A241" s="4" t="s">
        <v>6</v>
      </c>
      <c r="B241" s="16" t="s">
        <v>168</v>
      </c>
      <c r="C241" s="16" t="s">
        <v>150</v>
      </c>
      <c r="D241" s="95">
        <v>4</v>
      </c>
      <c r="E241" s="101" t="s">
        <v>199</v>
      </c>
      <c r="F241" s="214" t="s">
        <v>496</v>
      </c>
      <c r="G241" s="128" t="s">
        <v>453</v>
      </c>
      <c r="H241" s="128" t="s">
        <v>308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91">
        <f t="shared" si="11"/>
        <v>0</v>
      </c>
    </row>
    <row r="242" spans="1:14" ht="14.25">
      <c r="A242" s="4" t="s">
        <v>43</v>
      </c>
      <c r="B242" s="16" t="s">
        <v>168</v>
      </c>
      <c r="C242" s="16" t="s">
        <v>150</v>
      </c>
      <c r="D242" s="95">
        <v>4</v>
      </c>
      <c r="E242" s="101" t="s">
        <v>199</v>
      </c>
      <c r="F242" s="214" t="s">
        <v>496</v>
      </c>
      <c r="G242" s="128" t="s">
        <v>453</v>
      </c>
      <c r="H242" s="128" t="s">
        <v>308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91">
        <f t="shared" si="11"/>
        <v>0</v>
      </c>
    </row>
    <row r="243" spans="1:14" ht="27">
      <c r="A243" s="51" t="s">
        <v>57</v>
      </c>
      <c r="B243" s="16" t="s">
        <v>168</v>
      </c>
      <c r="C243" s="16" t="s">
        <v>150</v>
      </c>
      <c r="D243" s="95">
        <v>4</v>
      </c>
      <c r="E243" s="101" t="s">
        <v>199</v>
      </c>
      <c r="F243" s="214" t="s">
        <v>496</v>
      </c>
      <c r="G243" s="128" t="s">
        <v>453</v>
      </c>
      <c r="H243" s="128" t="s">
        <v>308</v>
      </c>
      <c r="I243" s="97">
        <f>SUM(I240:I242)</f>
        <v>12</v>
      </c>
      <c r="J243" s="97">
        <f>SUM(J240:J242)</f>
        <v>5</v>
      </c>
      <c r="K243" s="97">
        <f>SUM(K240:K242)</f>
        <v>5</v>
      </c>
      <c r="L243" s="97">
        <f>SUM(L240:L242)</f>
        <v>1</v>
      </c>
      <c r="M243" s="312">
        <f>SUM(M240:M242)</f>
        <v>1</v>
      </c>
      <c r="N243" s="91">
        <f t="shared" si="11"/>
        <v>12</v>
      </c>
    </row>
    <row r="244" spans="1:14" ht="14.25">
      <c r="A244" s="75" t="s">
        <v>5</v>
      </c>
      <c r="B244" s="16" t="s">
        <v>168</v>
      </c>
      <c r="C244" s="16" t="s">
        <v>150</v>
      </c>
      <c r="D244" s="95">
        <v>5</v>
      </c>
      <c r="E244" s="95" t="s">
        <v>178</v>
      </c>
      <c r="F244" s="125" t="s">
        <v>505</v>
      </c>
      <c r="G244" s="125" t="s">
        <v>456</v>
      </c>
      <c r="H244" s="126" t="s">
        <v>209</v>
      </c>
      <c r="I244" s="95">
        <v>14</v>
      </c>
      <c r="J244" s="95">
        <v>8</v>
      </c>
      <c r="K244" s="95">
        <v>6</v>
      </c>
      <c r="L244" s="95">
        <v>0</v>
      </c>
      <c r="M244" s="109">
        <v>0</v>
      </c>
      <c r="N244" s="91">
        <f t="shared" si="11"/>
        <v>14</v>
      </c>
    </row>
    <row r="245" spans="1:14" ht="14.25">
      <c r="A245" s="4" t="s">
        <v>6</v>
      </c>
      <c r="B245" s="16" t="s">
        <v>168</v>
      </c>
      <c r="C245" s="16" t="s">
        <v>150</v>
      </c>
      <c r="D245" s="95">
        <v>5</v>
      </c>
      <c r="E245" s="95" t="s">
        <v>178</v>
      </c>
      <c r="F245" s="125" t="s">
        <v>505</v>
      </c>
      <c r="G245" s="125" t="s">
        <v>456</v>
      </c>
      <c r="H245" s="126" t="s">
        <v>209</v>
      </c>
      <c r="I245" s="96">
        <v>0</v>
      </c>
      <c r="J245" s="96">
        <v>0</v>
      </c>
      <c r="K245" s="96">
        <v>0</v>
      </c>
      <c r="L245" s="96">
        <v>0</v>
      </c>
      <c r="M245" s="96">
        <v>0</v>
      </c>
      <c r="N245" s="91">
        <f t="shared" si="11"/>
        <v>0</v>
      </c>
    </row>
    <row r="246" spans="1:14" ht="14.25">
      <c r="A246" s="4" t="s">
        <v>43</v>
      </c>
      <c r="B246" s="16" t="s">
        <v>168</v>
      </c>
      <c r="C246" s="16" t="s">
        <v>150</v>
      </c>
      <c r="D246" s="95">
        <v>5</v>
      </c>
      <c r="E246" s="95" t="s">
        <v>178</v>
      </c>
      <c r="F246" s="125" t="s">
        <v>505</v>
      </c>
      <c r="G246" s="125" t="s">
        <v>456</v>
      </c>
      <c r="H246" s="126" t="s">
        <v>209</v>
      </c>
      <c r="I246" s="96">
        <v>1</v>
      </c>
      <c r="J246" s="96">
        <v>0</v>
      </c>
      <c r="K246" s="96">
        <v>0</v>
      </c>
      <c r="L246" s="96">
        <v>0</v>
      </c>
      <c r="M246" s="110">
        <v>1</v>
      </c>
      <c r="N246" s="91">
        <f t="shared" si="11"/>
        <v>1</v>
      </c>
    </row>
    <row r="247" spans="1:14" ht="27">
      <c r="A247" s="51" t="s">
        <v>57</v>
      </c>
      <c r="B247" s="16" t="s">
        <v>168</v>
      </c>
      <c r="C247" s="16" t="s">
        <v>150</v>
      </c>
      <c r="D247" s="95">
        <v>5</v>
      </c>
      <c r="E247" s="95" t="s">
        <v>178</v>
      </c>
      <c r="F247" s="125" t="s">
        <v>505</v>
      </c>
      <c r="G247" s="125" t="s">
        <v>456</v>
      </c>
      <c r="H247" s="126" t="s">
        <v>209</v>
      </c>
      <c r="I247" s="97">
        <f>SUM(I244:I246)</f>
        <v>15</v>
      </c>
      <c r="J247" s="97">
        <f>SUM(J244:J246)</f>
        <v>8</v>
      </c>
      <c r="K247" s="197">
        <f>SUM(K244:K246)</f>
        <v>6</v>
      </c>
      <c r="L247" s="97">
        <f>SUM(L244:L246)</f>
        <v>0</v>
      </c>
      <c r="M247" s="312">
        <f>SUM(M244:M246)</f>
        <v>1</v>
      </c>
      <c r="N247" s="91">
        <f t="shared" si="11"/>
        <v>15</v>
      </c>
    </row>
    <row r="248" spans="1:14" ht="14.25">
      <c r="A248" s="75" t="s">
        <v>5</v>
      </c>
      <c r="B248" s="16" t="s">
        <v>168</v>
      </c>
      <c r="C248" s="16" t="s">
        <v>150</v>
      </c>
      <c r="D248" s="95">
        <v>5</v>
      </c>
      <c r="E248" s="95" t="s">
        <v>178</v>
      </c>
      <c r="F248" s="125" t="s">
        <v>506</v>
      </c>
      <c r="G248" s="125" t="s">
        <v>457</v>
      </c>
      <c r="H248" s="125" t="s">
        <v>309</v>
      </c>
      <c r="I248" s="95">
        <v>14</v>
      </c>
      <c r="J248" s="95">
        <v>6</v>
      </c>
      <c r="K248" s="95">
        <v>7</v>
      </c>
      <c r="L248" s="95">
        <v>1</v>
      </c>
      <c r="M248" s="109">
        <v>0</v>
      </c>
      <c r="N248" s="91">
        <f t="shared" si="11"/>
        <v>14</v>
      </c>
    </row>
    <row r="249" spans="1:14" ht="14.25">
      <c r="A249" s="4" t="s">
        <v>6</v>
      </c>
      <c r="B249" s="16" t="s">
        <v>168</v>
      </c>
      <c r="C249" s="16" t="s">
        <v>150</v>
      </c>
      <c r="D249" s="95">
        <v>5</v>
      </c>
      <c r="E249" s="95" t="s">
        <v>178</v>
      </c>
      <c r="F249" s="125" t="s">
        <v>506</v>
      </c>
      <c r="G249" s="125" t="s">
        <v>457</v>
      </c>
      <c r="H249" s="125" t="s">
        <v>309</v>
      </c>
      <c r="I249" s="96">
        <v>0</v>
      </c>
      <c r="J249" s="96">
        <v>0</v>
      </c>
      <c r="K249" s="96">
        <v>0</v>
      </c>
      <c r="L249" s="96">
        <v>0</v>
      </c>
      <c r="M249" s="96">
        <v>0</v>
      </c>
      <c r="N249" s="91">
        <f t="shared" si="11"/>
        <v>0</v>
      </c>
    </row>
    <row r="250" spans="1:14" ht="14.25">
      <c r="A250" s="4" t="s">
        <v>43</v>
      </c>
      <c r="B250" s="16" t="s">
        <v>168</v>
      </c>
      <c r="C250" s="16" t="s">
        <v>150</v>
      </c>
      <c r="D250" s="95">
        <v>5</v>
      </c>
      <c r="E250" s="95" t="s">
        <v>178</v>
      </c>
      <c r="F250" s="125" t="s">
        <v>506</v>
      </c>
      <c r="G250" s="125" t="s">
        <v>457</v>
      </c>
      <c r="H250" s="125" t="s">
        <v>309</v>
      </c>
      <c r="I250" s="96">
        <v>1</v>
      </c>
      <c r="J250" s="96">
        <v>0</v>
      </c>
      <c r="K250" s="96">
        <v>1</v>
      </c>
      <c r="L250" s="96">
        <v>0</v>
      </c>
      <c r="M250" s="110">
        <v>0</v>
      </c>
      <c r="N250" s="91">
        <f t="shared" si="11"/>
        <v>1</v>
      </c>
    </row>
    <row r="251" spans="1:14" ht="27">
      <c r="A251" s="51" t="s">
        <v>57</v>
      </c>
      <c r="B251" s="16" t="s">
        <v>168</v>
      </c>
      <c r="C251" s="16" t="s">
        <v>150</v>
      </c>
      <c r="D251" s="95">
        <v>5</v>
      </c>
      <c r="E251" s="95" t="s">
        <v>178</v>
      </c>
      <c r="F251" s="125" t="s">
        <v>506</v>
      </c>
      <c r="G251" s="125" t="s">
        <v>457</v>
      </c>
      <c r="H251" s="125" t="s">
        <v>309</v>
      </c>
      <c r="I251" s="97">
        <f>SUM(I248:I250)</f>
        <v>15</v>
      </c>
      <c r="J251" s="97">
        <f>SUM(J248:J250)</f>
        <v>6</v>
      </c>
      <c r="K251" s="97">
        <f>SUM(K248:K250)</f>
        <v>8</v>
      </c>
      <c r="L251" s="97">
        <f>SUM(L248:L250)</f>
        <v>1</v>
      </c>
      <c r="M251" s="102">
        <f>SUM(M248:M250)</f>
        <v>0</v>
      </c>
      <c r="N251" s="91">
        <f t="shared" si="11"/>
        <v>15</v>
      </c>
    </row>
    <row r="252" spans="1:14" ht="14.25">
      <c r="A252" s="75" t="s">
        <v>5</v>
      </c>
      <c r="B252" s="16" t="s">
        <v>168</v>
      </c>
      <c r="C252" s="16" t="s">
        <v>150</v>
      </c>
      <c r="D252" s="95">
        <v>5</v>
      </c>
      <c r="E252" s="95" t="s">
        <v>178</v>
      </c>
      <c r="F252" s="125" t="s">
        <v>504</v>
      </c>
      <c r="G252" s="125" t="s">
        <v>458</v>
      </c>
      <c r="H252" s="126" t="s">
        <v>459</v>
      </c>
      <c r="I252" s="95">
        <v>14</v>
      </c>
      <c r="J252" s="95">
        <v>5</v>
      </c>
      <c r="K252" s="95">
        <v>9</v>
      </c>
      <c r="L252" s="95">
        <v>0</v>
      </c>
      <c r="M252" s="109">
        <v>0</v>
      </c>
      <c r="N252" s="91">
        <f t="shared" si="11"/>
        <v>14</v>
      </c>
    </row>
    <row r="253" spans="1:14" ht="14.25">
      <c r="A253" s="4" t="s">
        <v>6</v>
      </c>
      <c r="B253" s="16" t="s">
        <v>168</v>
      </c>
      <c r="C253" s="16" t="s">
        <v>150</v>
      </c>
      <c r="D253" s="95">
        <v>5</v>
      </c>
      <c r="E253" s="95" t="s">
        <v>178</v>
      </c>
      <c r="F253" s="125" t="s">
        <v>504</v>
      </c>
      <c r="G253" s="125" t="s">
        <v>458</v>
      </c>
      <c r="H253" s="126" t="s">
        <v>459</v>
      </c>
      <c r="I253" s="96">
        <v>0</v>
      </c>
      <c r="J253" s="96">
        <v>0</v>
      </c>
      <c r="K253" s="96">
        <v>0</v>
      </c>
      <c r="L253" s="96">
        <v>0</v>
      </c>
      <c r="M253" s="96">
        <v>0</v>
      </c>
      <c r="N253" s="91">
        <f t="shared" si="11"/>
        <v>0</v>
      </c>
    </row>
    <row r="254" spans="1:14" ht="14.25">
      <c r="A254" s="4" t="s">
        <v>43</v>
      </c>
      <c r="B254" s="16" t="s">
        <v>168</v>
      </c>
      <c r="C254" s="16" t="s">
        <v>150</v>
      </c>
      <c r="D254" s="95">
        <v>5</v>
      </c>
      <c r="E254" s="95" t="s">
        <v>178</v>
      </c>
      <c r="F254" s="125" t="s">
        <v>504</v>
      </c>
      <c r="G254" s="125" t="s">
        <v>458</v>
      </c>
      <c r="H254" s="126" t="s">
        <v>459</v>
      </c>
      <c r="I254" s="96">
        <v>1</v>
      </c>
      <c r="J254" s="96">
        <v>0</v>
      </c>
      <c r="K254" s="96">
        <v>1</v>
      </c>
      <c r="L254" s="96">
        <v>0</v>
      </c>
      <c r="M254" s="110">
        <v>0</v>
      </c>
      <c r="N254" s="91">
        <f t="shared" si="11"/>
        <v>1</v>
      </c>
    </row>
    <row r="255" spans="1:14" ht="27">
      <c r="A255" s="51" t="s">
        <v>57</v>
      </c>
      <c r="B255" s="16" t="s">
        <v>168</v>
      </c>
      <c r="C255" s="16" t="s">
        <v>150</v>
      </c>
      <c r="D255" s="95">
        <v>5</v>
      </c>
      <c r="E255" s="95" t="s">
        <v>178</v>
      </c>
      <c r="F255" s="125" t="s">
        <v>504</v>
      </c>
      <c r="G255" s="125" t="s">
        <v>458</v>
      </c>
      <c r="H255" s="126" t="s">
        <v>459</v>
      </c>
      <c r="I255" s="97">
        <f>SUM(I252:I254)</f>
        <v>15</v>
      </c>
      <c r="J255" s="97">
        <f>SUM(J252:J254)</f>
        <v>5</v>
      </c>
      <c r="K255" s="97">
        <f>SUM(K252:K254)</f>
        <v>10</v>
      </c>
      <c r="L255" s="97">
        <f>SUM(L252:L254)</f>
        <v>0</v>
      </c>
      <c r="M255" s="102">
        <f>SUM(M252:M254)</f>
        <v>0</v>
      </c>
      <c r="N255" s="91">
        <f t="shared" si="11"/>
        <v>15</v>
      </c>
    </row>
    <row r="256" spans="1:14" ht="14.25">
      <c r="A256" s="75" t="s">
        <v>5</v>
      </c>
      <c r="B256" s="16" t="s">
        <v>168</v>
      </c>
      <c r="C256" s="16" t="s">
        <v>150</v>
      </c>
      <c r="D256" s="16">
        <v>5</v>
      </c>
      <c r="E256" s="95" t="s">
        <v>268</v>
      </c>
      <c r="F256" s="125" t="s">
        <v>505</v>
      </c>
      <c r="G256" s="125" t="s">
        <v>456</v>
      </c>
      <c r="H256" s="126" t="s">
        <v>209</v>
      </c>
      <c r="I256" s="95">
        <v>8</v>
      </c>
      <c r="J256" s="95">
        <v>6</v>
      </c>
      <c r="K256" s="95">
        <v>2</v>
      </c>
      <c r="L256" s="95">
        <v>0</v>
      </c>
      <c r="M256" s="109">
        <v>0</v>
      </c>
      <c r="N256" s="91">
        <f t="shared" si="11"/>
        <v>8</v>
      </c>
    </row>
    <row r="257" spans="1:14" ht="14.25">
      <c r="A257" s="4" t="s">
        <v>6</v>
      </c>
      <c r="B257" s="16" t="s">
        <v>168</v>
      </c>
      <c r="C257" s="16" t="s">
        <v>150</v>
      </c>
      <c r="D257" s="16">
        <v>5</v>
      </c>
      <c r="E257" s="95" t="s">
        <v>268</v>
      </c>
      <c r="F257" s="125" t="s">
        <v>505</v>
      </c>
      <c r="G257" s="125" t="s">
        <v>456</v>
      </c>
      <c r="H257" s="126" t="s">
        <v>209</v>
      </c>
      <c r="I257" s="96">
        <v>0</v>
      </c>
      <c r="J257" s="96">
        <v>0</v>
      </c>
      <c r="K257" s="96">
        <v>0</v>
      </c>
      <c r="L257" s="96">
        <v>0</v>
      </c>
      <c r="M257" s="96">
        <v>0</v>
      </c>
      <c r="N257" s="91">
        <f t="shared" si="11"/>
        <v>0</v>
      </c>
    </row>
    <row r="258" spans="1:14" ht="14.25">
      <c r="A258" s="4" t="s">
        <v>43</v>
      </c>
      <c r="B258" s="16" t="s">
        <v>168</v>
      </c>
      <c r="C258" s="16" t="s">
        <v>150</v>
      </c>
      <c r="D258" s="16">
        <v>5</v>
      </c>
      <c r="E258" s="95" t="s">
        <v>268</v>
      </c>
      <c r="F258" s="125" t="s">
        <v>505</v>
      </c>
      <c r="G258" s="125" t="s">
        <v>456</v>
      </c>
      <c r="H258" s="126" t="s">
        <v>209</v>
      </c>
      <c r="I258" s="96">
        <v>0</v>
      </c>
      <c r="J258" s="96">
        <v>0</v>
      </c>
      <c r="K258" s="96">
        <v>0</v>
      </c>
      <c r="L258" s="96">
        <v>0</v>
      </c>
      <c r="M258" s="96">
        <v>0</v>
      </c>
      <c r="N258" s="91">
        <f t="shared" si="11"/>
        <v>0</v>
      </c>
    </row>
    <row r="259" spans="1:14" ht="27">
      <c r="A259" s="51" t="s">
        <v>57</v>
      </c>
      <c r="B259" s="16" t="s">
        <v>168</v>
      </c>
      <c r="C259" s="16" t="s">
        <v>150</v>
      </c>
      <c r="D259" s="16">
        <v>5</v>
      </c>
      <c r="E259" s="95" t="s">
        <v>268</v>
      </c>
      <c r="F259" s="125" t="s">
        <v>505</v>
      </c>
      <c r="G259" s="125" t="s">
        <v>456</v>
      </c>
      <c r="H259" s="126" t="s">
        <v>209</v>
      </c>
      <c r="I259" s="226">
        <f>SUM(I256:I258)</f>
        <v>8</v>
      </c>
      <c r="J259" s="226">
        <f>SUM(J256:J258)</f>
        <v>6</v>
      </c>
      <c r="K259" s="226">
        <f>SUM(K256:K258)</f>
        <v>2</v>
      </c>
      <c r="L259" s="226">
        <f>SUM(L256:L258)</f>
        <v>0</v>
      </c>
      <c r="M259" s="230">
        <f>SUM(M256:M258)</f>
        <v>0</v>
      </c>
      <c r="N259" s="91">
        <f t="shared" si="11"/>
        <v>8</v>
      </c>
    </row>
    <row r="260" spans="1:14" ht="14.25">
      <c r="A260" s="75" t="s">
        <v>5</v>
      </c>
      <c r="B260" s="16" t="s">
        <v>168</v>
      </c>
      <c r="C260" s="16" t="s">
        <v>150</v>
      </c>
      <c r="D260" s="16">
        <v>5</v>
      </c>
      <c r="E260" s="95" t="s">
        <v>268</v>
      </c>
      <c r="F260" s="125" t="s">
        <v>506</v>
      </c>
      <c r="G260" s="125" t="s">
        <v>457</v>
      </c>
      <c r="H260" s="125" t="s">
        <v>309</v>
      </c>
      <c r="I260" s="95">
        <v>8</v>
      </c>
      <c r="J260" s="95">
        <v>6</v>
      </c>
      <c r="K260" s="95">
        <v>2</v>
      </c>
      <c r="L260" s="95">
        <v>0</v>
      </c>
      <c r="M260" s="109">
        <v>0</v>
      </c>
      <c r="N260" s="91">
        <f t="shared" si="11"/>
        <v>8</v>
      </c>
    </row>
    <row r="261" spans="1:14" ht="14.25">
      <c r="A261" s="4" t="s">
        <v>6</v>
      </c>
      <c r="B261" s="16" t="s">
        <v>168</v>
      </c>
      <c r="C261" s="16" t="s">
        <v>150</v>
      </c>
      <c r="D261" s="16">
        <v>5</v>
      </c>
      <c r="E261" s="95" t="s">
        <v>268</v>
      </c>
      <c r="F261" s="125" t="s">
        <v>506</v>
      </c>
      <c r="G261" s="125" t="s">
        <v>457</v>
      </c>
      <c r="H261" s="125" t="s">
        <v>309</v>
      </c>
      <c r="I261" s="96">
        <v>0</v>
      </c>
      <c r="J261" s="96">
        <v>0</v>
      </c>
      <c r="K261" s="96">
        <v>0</v>
      </c>
      <c r="L261" s="96">
        <v>0</v>
      </c>
      <c r="M261" s="96">
        <v>0</v>
      </c>
      <c r="N261" s="91">
        <f t="shared" si="11"/>
        <v>0</v>
      </c>
    </row>
    <row r="262" spans="1:14" ht="14.25">
      <c r="A262" s="4" t="s">
        <v>43</v>
      </c>
      <c r="B262" s="16" t="s">
        <v>168</v>
      </c>
      <c r="C262" s="16" t="s">
        <v>150</v>
      </c>
      <c r="D262" s="16">
        <v>5</v>
      </c>
      <c r="E262" s="95" t="s">
        <v>268</v>
      </c>
      <c r="F262" s="125" t="s">
        <v>506</v>
      </c>
      <c r="G262" s="125" t="s">
        <v>457</v>
      </c>
      <c r="H262" s="125" t="s">
        <v>309</v>
      </c>
      <c r="I262" s="96">
        <v>0</v>
      </c>
      <c r="J262" s="96">
        <v>0</v>
      </c>
      <c r="K262" s="96">
        <v>0</v>
      </c>
      <c r="L262" s="96">
        <v>0</v>
      </c>
      <c r="M262" s="96">
        <v>0</v>
      </c>
      <c r="N262" s="91">
        <f t="shared" si="11"/>
        <v>0</v>
      </c>
    </row>
    <row r="263" spans="1:14" ht="27">
      <c r="A263" s="51" t="s">
        <v>57</v>
      </c>
      <c r="B263" s="16" t="s">
        <v>168</v>
      </c>
      <c r="C263" s="16" t="s">
        <v>150</v>
      </c>
      <c r="D263" s="16">
        <v>5</v>
      </c>
      <c r="E263" s="95" t="s">
        <v>268</v>
      </c>
      <c r="F263" s="125" t="s">
        <v>506</v>
      </c>
      <c r="G263" s="125" t="s">
        <v>457</v>
      </c>
      <c r="H263" s="125" t="s">
        <v>309</v>
      </c>
      <c r="I263" s="226">
        <f>SUM(I260:I262)</f>
        <v>8</v>
      </c>
      <c r="J263" s="226">
        <f>SUM(J260:J262)</f>
        <v>6</v>
      </c>
      <c r="K263" s="226">
        <f>SUM(K260:K262)</f>
        <v>2</v>
      </c>
      <c r="L263" s="226">
        <f>SUM(L260:L262)</f>
        <v>0</v>
      </c>
      <c r="M263" s="230">
        <f>SUM(M260:M262)</f>
        <v>0</v>
      </c>
      <c r="N263" s="91">
        <f t="shared" si="11"/>
        <v>8</v>
      </c>
    </row>
    <row r="264" spans="1:14" ht="14.25">
      <c r="A264" s="75" t="s">
        <v>5</v>
      </c>
      <c r="B264" s="16" t="s">
        <v>168</v>
      </c>
      <c r="C264" s="16" t="s">
        <v>150</v>
      </c>
      <c r="D264" s="16">
        <v>5</v>
      </c>
      <c r="E264" s="95" t="s">
        <v>268</v>
      </c>
      <c r="F264" s="214" t="s">
        <v>507</v>
      </c>
      <c r="G264" s="125" t="s">
        <v>469</v>
      </c>
      <c r="H264" s="126" t="s">
        <v>210</v>
      </c>
      <c r="I264" s="95">
        <v>8</v>
      </c>
      <c r="J264" s="95">
        <v>8</v>
      </c>
      <c r="K264" s="95">
        <v>0</v>
      </c>
      <c r="L264" s="95">
        <v>0</v>
      </c>
      <c r="M264" s="109">
        <v>0</v>
      </c>
      <c r="N264" s="91">
        <f t="shared" si="11"/>
        <v>8</v>
      </c>
    </row>
    <row r="265" spans="1:14" ht="14.25">
      <c r="A265" s="4" t="s">
        <v>6</v>
      </c>
      <c r="B265" s="16" t="s">
        <v>168</v>
      </c>
      <c r="C265" s="16" t="s">
        <v>150</v>
      </c>
      <c r="D265" s="16">
        <v>5</v>
      </c>
      <c r="E265" s="95" t="s">
        <v>268</v>
      </c>
      <c r="F265" s="214" t="s">
        <v>507</v>
      </c>
      <c r="G265" s="125" t="s">
        <v>469</v>
      </c>
      <c r="H265" s="126" t="s">
        <v>210</v>
      </c>
      <c r="I265" s="96">
        <v>0</v>
      </c>
      <c r="J265" s="96">
        <v>0</v>
      </c>
      <c r="K265" s="96">
        <v>0</v>
      </c>
      <c r="L265" s="96">
        <v>0</v>
      </c>
      <c r="M265" s="96">
        <v>0</v>
      </c>
      <c r="N265" s="91">
        <f t="shared" si="11"/>
        <v>0</v>
      </c>
    </row>
    <row r="266" spans="1:14" ht="14.25">
      <c r="A266" s="4" t="s">
        <v>43</v>
      </c>
      <c r="B266" s="16" t="s">
        <v>168</v>
      </c>
      <c r="C266" s="16" t="s">
        <v>150</v>
      </c>
      <c r="D266" s="16">
        <v>5</v>
      </c>
      <c r="E266" s="95" t="s">
        <v>268</v>
      </c>
      <c r="F266" s="214" t="s">
        <v>507</v>
      </c>
      <c r="G266" s="125" t="s">
        <v>469</v>
      </c>
      <c r="H266" s="126" t="s">
        <v>210</v>
      </c>
      <c r="I266" s="96">
        <v>0</v>
      </c>
      <c r="J266" s="96">
        <v>0</v>
      </c>
      <c r="K266" s="96">
        <v>0</v>
      </c>
      <c r="L266" s="96">
        <v>0</v>
      </c>
      <c r="M266" s="96">
        <v>0</v>
      </c>
      <c r="N266" s="91">
        <f t="shared" si="11"/>
        <v>0</v>
      </c>
    </row>
    <row r="267" spans="1:14" ht="27">
      <c r="A267" s="51" t="s">
        <v>57</v>
      </c>
      <c r="B267" s="16" t="s">
        <v>168</v>
      </c>
      <c r="C267" s="16" t="s">
        <v>150</v>
      </c>
      <c r="D267" s="16">
        <v>5</v>
      </c>
      <c r="E267" s="95" t="s">
        <v>268</v>
      </c>
      <c r="F267" s="214" t="s">
        <v>507</v>
      </c>
      <c r="G267" s="125" t="s">
        <v>469</v>
      </c>
      <c r="H267" s="126" t="s">
        <v>210</v>
      </c>
      <c r="I267" s="226">
        <f>SUM(I264:I266)</f>
        <v>8</v>
      </c>
      <c r="J267" s="226">
        <f>SUM(J264:J266)</f>
        <v>8</v>
      </c>
      <c r="K267" s="226">
        <f>SUM(K264:K266)</f>
        <v>0</v>
      </c>
      <c r="L267" s="226">
        <f>SUM(L264:L266)</f>
        <v>0</v>
      </c>
      <c r="M267" s="230">
        <f>SUM(M264:M266)</f>
        <v>0</v>
      </c>
      <c r="N267" s="91">
        <f t="shared" si="11"/>
        <v>8</v>
      </c>
    </row>
    <row r="268" spans="1:14" ht="14.25">
      <c r="A268" s="75" t="s">
        <v>5</v>
      </c>
      <c r="B268" s="16" t="s">
        <v>168</v>
      </c>
      <c r="C268" s="16" t="s">
        <v>150</v>
      </c>
      <c r="D268" s="95">
        <v>5</v>
      </c>
      <c r="E268" s="101" t="s">
        <v>267</v>
      </c>
      <c r="F268" s="125" t="s">
        <v>506</v>
      </c>
      <c r="G268" s="125" t="s">
        <v>457</v>
      </c>
      <c r="H268" s="125" t="s">
        <v>309</v>
      </c>
      <c r="I268" s="229">
        <v>9</v>
      </c>
      <c r="J268" s="229">
        <v>2</v>
      </c>
      <c r="K268" s="229">
        <v>6</v>
      </c>
      <c r="L268" s="229">
        <v>1</v>
      </c>
      <c r="M268" s="128">
        <v>0</v>
      </c>
      <c r="N268" s="91">
        <f aca="true" t="shared" si="12" ref="N268:N295">SUM(J268:M268)</f>
        <v>9</v>
      </c>
    </row>
    <row r="269" spans="1:14" ht="14.25">
      <c r="A269" s="4" t="s">
        <v>6</v>
      </c>
      <c r="B269" s="16" t="s">
        <v>168</v>
      </c>
      <c r="C269" s="16" t="s">
        <v>150</v>
      </c>
      <c r="D269" s="95">
        <v>5</v>
      </c>
      <c r="E269" s="101" t="s">
        <v>267</v>
      </c>
      <c r="F269" s="125" t="s">
        <v>506</v>
      </c>
      <c r="G269" s="125" t="s">
        <v>457</v>
      </c>
      <c r="H269" s="125" t="s">
        <v>309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91">
        <f t="shared" si="12"/>
        <v>0</v>
      </c>
    </row>
    <row r="270" spans="1:14" ht="14.25">
      <c r="A270" s="4" t="s">
        <v>43</v>
      </c>
      <c r="B270" s="16" t="s">
        <v>168</v>
      </c>
      <c r="C270" s="16" t="s">
        <v>150</v>
      </c>
      <c r="D270" s="95">
        <v>5</v>
      </c>
      <c r="E270" s="101" t="s">
        <v>267</v>
      </c>
      <c r="F270" s="125" t="s">
        <v>506</v>
      </c>
      <c r="G270" s="125" t="s">
        <v>457</v>
      </c>
      <c r="H270" s="125" t="s">
        <v>309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91">
        <f t="shared" si="12"/>
        <v>0</v>
      </c>
    </row>
    <row r="271" spans="1:14" ht="27">
      <c r="A271" s="51" t="s">
        <v>57</v>
      </c>
      <c r="B271" s="16" t="s">
        <v>168</v>
      </c>
      <c r="C271" s="16" t="s">
        <v>150</v>
      </c>
      <c r="D271" s="95">
        <v>5</v>
      </c>
      <c r="E271" s="101" t="s">
        <v>267</v>
      </c>
      <c r="F271" s="125" t="s">
        <v>506</v>
      </c>
      <c r="G271" s="125" t="s">
        <v>457</v>
      </c>
      <c r="H271" s="125" t="s">
        <v>309</v>
      </c>
      <c r="I271" s="97">
        <f>SUM(I268:I270)</f>
        <v>9</v>
      </c>
      <c r="J271" s="97">
        <f>SUM(J268:J270)</f>
        <v>2</v>
      </c>
      <c r="K271" s="97">
        <f>SUM(K268:K270)</f>
        <v>6</v>
      </c>
      <c r="L271" s="97">
        <f>SUM(L268:L270)</f>
        <v>1</v>
      </c>
      <c r="M271" s="102">
        <f>SUM(M268:M270)</f>
        <v>0</v>
      </c>
      <c r="N271" s="91">
        <f t="shared" si="12"/>
        <v>9</v>
      </c>
    </row>
    <row r="272" spans="1:14" ht="14.25">
      <c r="A272" s="75" t="s">
        <v>5</v>
      </c>
      <c r="B272" s="16" t="s">
        <v>168</v>
      </c>
      <c r="C272" s="16" t="s">
        <v>150</v>
      </c>
      <c r="D272" s="95">
        <v>5</v>
      </c>
      <c r="E272" s="101" t="s">
        <v>267</v>
      </c>
      <c r="F272" s="125" t="s">
        <v>505</v>
      </c>
      <c r="G272" s="125" t="s">
        <v>456</v>
      </c>
      <c r="H272" s="126" t="s">
        <v>209</v>
      </c>
      <c r="I272" s="229">
        <v>9</v>
      </c>
      <c r="J272" s="229">
        <v>7</v>
      </c>
      <c r="K272" s="229">
        <v>2</v>
      </c>
      <c r="L272" s="229">
        <v>0</v>
      </c>
      <c r="M272" s="128">
        <v>0</v>
      </c>
      <c r="N272" s="91">
        <f t="shared" si="12"/>
        <v>9</v>
      </c>
    </row>
    <row r="273" spans="1:14" ht="14.25">
      <c r="A273" s="4" t="s">
        <v>6</v>
      </c>
      <c r="B273" s="16" t="s">
        <v>168</v>
      </c>
      <c r="C273" s="16" t="s">
        <v>150</v>
      </c>
      <c r="D273" s="95">
        <v>5</v>
      </c>
      <c r="E273" s="101" t="s">
        <v>267</v>
      </c>
      <c r="F273" s="125" t="s">
        <v>505</v>
      </c>
      <c r="G273" s="125" t="s">
        <v>456</v>
      </c>
      <c r="H273" s="126" t="s">
        <v>209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91">
        <f t="shared" si="12"/>
        <v>0</v>
      </c>
    </row>
    <row r="274" spans="1:14" ht="14.25">
      <c r="A274" s="4" t="s">
        <v>43</v>
      </c>
      <c r="B274" s="16" t="s">
        <v>168</v>
      </c>
      <c r="C274" s="16" t="s">
        <v>150</v>
      </c>
      <c r="D274" s="95">
        <v>5</v>
      </c>
      <c r="E274" s="101" t="s">
        <v>267</v>
      </c>
      <c r="F274" s="125" t="s">
        <v>505</v>
      </c>
      <c r="G274" s="125" t="s">
        <v>456</v>
      </c>
      <c r="H274" s="126" t="s">
        <v>209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91">
        <f t="shared" si="12"/>
        <v>0</v>
      </c>
    </row>
    <row r="275" spans="1:14" ht="27">
      <c r="A275" s="51" t="s">
        <v>57</v>
      </c>
      <c r="B275" s="16" t="s">
        <v>168</v>
      </c>
      <c r="C275" s="16" t="s">
        <v>150</v>
      </c>
      <c r="D275" s="95">
        <v>5</v>
      </c>
      <c r="E275" s="101" t="s">
        <v>267</v>
      </c>
      <c r="F275" s="125" t="s">
        <v>505</v>
      </c>
      <c r="G275" s="125" t="s">
        <v>456</v>
      </c>
      <c r="H275" s="126" t="s">
        <v>209</v>
      </c>
      <c r="I275" s="97">
        <f>SUM(I272:I274)</f>
        <v>9</v>
      </c>
      <c r="J275" s="97">
        <f>SUM(J272:J274)</f>
        <v>7</v>
      </c>
      <c r="K275" s="97">
        <f>SUM(K272:K274)</f>
        <v>2</v>
      </c>
      <c r="L275" s="97">
        <f>SUM(L272:L274)</f>
        <v>0</v>
      </c>
      <c r="M275" s="102">
        <f>SUM(M272:M274)</f>
        <v>0</v>
      </c>
      <c r="N275" s="91">
        <f t="shared" si="12"/>
        <v>9</v>
      </c>
    </row>
    <row r="276" spans="1:14" ht="14.25">
      <c r="A276" s="75" t="s">
        <v>5</v>
      </c>
      <c r="B276" s="16" t="s">
        <v>168</v>
      </c>
      <c r="C276" s="16" t="s">
        <v>150</v>
      </c>
      <c r="D276" s="95">
        <v>5</v>
      </c>
      <c r="E276" s="101" t="s">
        <v>267</v>
      </c>
      <c r="F276" s="125" t="s">
        <v>500</v>
      </c>
      <c r="G276" s="125" t="s">
        <v>470</v>
      </c>
      <c r="H276" s="126" t="s">
        <v>209</v>
      </c>
      <c r="I276" s="229">
        <v>9</v>
      </c>
      <c r="J276" s="229">
        <v>5</v>
      </c>
      <c r="K276" s="229">
        <v>0</v>
      </c>
      <c r="L276" s="229">
        <v>0</v>
      </c>
      <c r="M276" s="128">
        <v>4</v>
      </c>
      <c r="N276" s="91">
        <f t="shared" si="12"/>
        <v>9</v>
      </c>
    </row>
    <row r="277" spans="1:14" ht="14.25">
      <c r="A277" s="4" t="s">
        <v>6</v>
      </c>
      <c r="B277" s="16" t="s">
        <v>168</v>
      </c>
      <c r="C277" s="16" t="s">
        <v>150</v>
      </c>
      <c r="D277" s="95">
        <v>5</v>
      </c>
      <c r="E277" s="101" t="s">
        <v>267</v>
      </c>
      <c r="F277" s="125" t="s">
        <v>500</v>
      </c>
      <c r="G277" s="125" t="s">
        <v>470</v>
      </c>
      <c r="H277" s="126" t="s">
        <v>209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91">
        <f t="shared" si="12"/>
        <v>0</v>
      </c>
    </row>
    <row r="278" spans="1:14" ht="14.25">
      <c r="A278" s="4" t="s">
        <v>43</v>
      </c>
      <c r="B278" s="16" t="s">
        <v>168</v>
      </c>
      <c r="C278" s="16" t="s">
        <v>150</v>
      </c>
      <c r="D278" s="95">
        <v>5</v>
      </c>
      <c r="E278" s="101" t="s">
        <v>267</v>
      </c>
      <c r="F278" s="125" t="s">
        <v>500</v>
      </c>
      <c r="G278" s="125" t="s">
        <v>470</v>
      </c>
      <c r="H278" s="126" t="s">
        <v>209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91">
        <f t="shared" si="12"/>
        <v>0</v>
      </c>
    </row>
    <row r="279" spans="1:14" ht="27">
      <c r="A279" s="51" t="s">
        <v>57</v>
      </c>
      <c r="B279" s="16" t="s">
        <v>168</v>
      </c>
      <c r="C279" s="16" t="s">
        <v>150</v>
      </c>
      <c r="D279" s="95">
        <v>5</v>
      </c>
      <c r="E279" s="101" t="s">
        <v>267</v>
      </c>
      <c r="F279" s="125" t="s">
        <v>500</v>
      </c>
      <c r="G279" s="125" t="s">
        <v>470</v>
      </c>
      <c r="H279" s="126" t="s">
        <v>209</v>
      </c>
      <c r="I279" s="97">
        <f>SUM(I276:I278)</f>
        <v>9</v>
      </c>
      <c r="J279" s="97">
        <f>SUM(J276:J278)</f>
        <v>5</v>
      </c>
      <c r="K279" s="97">
        <f>SUM(K276:K278)</f>
        <v>0</v>
      </c>
      <c r="L279" s="97">
        <f>SUM(L276:L278)</f>
        <v>0</v>
      </c>
      <c r="M279" s="312">
        <f>SUM(M276:M278)</f>
        <v>4</v>
      </c>
      <c r="N279" s="91">
        <f t="shared" si="12"/>
        <v>9</v>
      </c>
    </row>
    <row r="280" spans="1:14" ht="14.25">
      <c r="A280" s="75" t="s">
        <v>5</v>
      </c>
      <c r="B280" s="16" t="s">
        <v>168</v>
      </c>
      <c r="C280" s="16" t="s">
        <v>150</v>
      </c>
      <c r="D280" s="95">
        <v>5</v>
      </c>
      <c r="E280" s="101" t="s">
        <v>267</v>
      </c>
      <c r="F280" s="125" t="s">
        <v>503</v>
      </c>
      <c r="G280" s="126" t="s">
        <v>471</v>
      </c>
      <c r="H280" s="125" t="s">
        <v>309</v>
      </c>
      <c r="I280" s="229">
        <v>9</v>
      </c>
      <c r="J280" s="229">
        <v>2</v>
      </c>
      <c r="K280" s="229">
        <v>6</v>
      </c>
      <c r="L280" s="229">
        <v>1</v>
      </c>
      <c r="M280" s="128">
        <v>0</v>
      </c>
      <c r="N280" s="91">
        <f t="shared" si="12"/>
        <v>9</v>
      </c>
    </row>
    <row r="281" spans="1:14" ht="14.25">
      <c r="A281" s="4" t="s">
        <v>6</v>
      </c>
      <c r="B281" s="16" t="s">
        <v>168</v>
      </c>
      <c r="C281" s="16" t="s">
        <v>150</v>
      </c>
      <c r="D281" s="95">
        <v>5</v>
      </c>
      <c r="E281" s="101" t="s">
        <v>267</v>
      </c>
      <c r="F281" s="125" t="s">
        <v>503</v>
      </c>
      <c r="G281" s="126" t="s">
        <v>471</v>
      </c>
      <c r="H281" s="125" t="s">
        <v>309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91">
        <f t="shared" si="12"/>
        <v>0</v>
      </c>
    </row>
    <row r="282" spans="1:14" ht="14.25">
      <c r="A282" s="4" t="s">
        <v>43</v>
      </c>
      <c r="B282" s="16" t="s">
        <v>168</v>
      </c>
      <c r="C282" s="16" t="s">
        <v>150</v>
      </c>
      <c r="D282" s="95">
        <v>5</v>
      </c>
      <c r="E282" s="101" t="s">
        <v>267</v>
      </c>
      <c r="F282" s="125" t="s">
        <v>503</v>
      </c>
      <c r="G282" s="126" t="s">
        <v>471</v>
      </c>
      <c r="H282" s="125" t="s">
        <v>309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91">
        <f t="shared" si="12"/>
        <v>0</v>
      </c>
    </row>
    <row r="283" spans="1:14" ht="27">
      <c r="A283" s="51" t="s">
        <v>57</v>
      </c>
      <c r="B283" s="16" t="s">
        <v>168</v>
      </c>
      <c r="C283" s="16" t="s">
        <v>150</v>
      </c>
      <c r="D283" s="95">
        <v>5</v>
      </c>
      <c r="E283" s="101" t="s">
        <v>267</v>
      </c>
      <c r="F283" s="125" t="s">
        <v>503</v>
      </c>
      <c r="G283" s="126" t="s">
        <v>471</v>
      </c>
      <c r="H283" s="125" t="s">
        <v>309</v>
      </c>
      <c r="I283" s="97">
        <f>SUM(I280:I282)</f>
        <v>9</v>
      </c>
      <c r="J283" s="97">
        <f>SUM(J280:J282)</f>
        <v>2</v>
      </c>
      <c r="K283" s="97">
        <f>SUM(K280:K282)</f>
        <v>6</v>
      </c>
      <c r="L283" s="97">
        <f>SUM(L280:L282)</f>
        <v>1</v>
      </c>
      <c r="M283" s="102">
        <f>SUM(M280:M282)</f>
        <v>0</v>
      </c>
      <c r="N283" s="91">
        <f t="shared" si="12"/>
        <v>9</v>
      </c>
    </row>
    <row r="284" spans="1:14" ht="14.25">
      <c r="A284" s="75" t="s">
        <v>5</v>
      </c>
      <c r="B284" s="16" t="s">
        <v>168</v>
      </c>
      <c r="C284" s="16" t="s">
        <v>150</v>
      </c>
      <c r="D284" s="95">
        <v>5</v>
      </c>
      <c r="E284" s="109" t="s">
        <v>266</v>
      </c>
      <c r="F284" s="125" t="s">
        <v>506</v>
      </c>
      <c r="G284" s="125" t="s">
        <v>457</v>
      </c>
      <c r="H284" s="125" t="s">
        <v>309</v>
      </c>
      <c r="I284" s="95">
        <v>11</v>
      </c>
      <c r="J284" s="95">
        <v>3</v>
      </c>
      <c r="K284" s="95">
        <v>4</v>
      </c>
      <c r="L284" s="95">
        <v>4</v>
      </c>
      <c r="M284" s="109">
        <v>0</v>
      </c>
      <c r="N284" s="91">
        <f t="shared" si="12"/>
        <v>11</v>
      </c>
    </row>
    <row r="285" spans="1:14" ht="14.25">
      <c r="A285" s="4" t="s">
        <v>6</v>
      </c>
      <c r="B285" s="16" t="s">
        <v>168</v>
      </c>
      <c r="C285" s="16" t="s">
        <v>150</v>
      </c>
      <c r="D285" s="95">
        <v>5</v>
      </c>
      <c r="E285" s="109" t="s">
        <v>266</v>
      </c>
      <c r="F285" s="125" t="s">
        <v>506</v>
      </c>
      <c r="G285" s="125" t="s">
        <v>457</v>
      </c>
      <c r="H285" s="125" t="s">
        <v>309</v>
      </c>
      <c r="I285" s="96">
        <v>0</v>
      </c>
      <c r="J285" s="96">
        <v>0</v>
      </c>
      <c r="K285" s="96">
        <v>0</v>
      </c>
      <c r="L285" s="96">
        <v>0</v>
      </c>
      <c r="M285" s="96">
        <v>0</v>
      </c>
      <c r="N285" s="91">
        <f t="shared" si="12"/>
        <v>0</v>
      </c>
    </row>
    <row r="286" spans="1:14" ht="14.25">
      <c r="A286" s="4" t="s">
        <v>43</v>
      </c>
      <c r="B286" s="16" t="s">
        <v>168</v>
      </c>
      <c r="C286" s="16" t="s">
        <v>150</v>
      </c>
      <c r="D286" s="95">
        <v>5</v>
      </c>
      <c r="E286" s="109" t="s">
        <v>266</v>
      </c>
      <c r="F286" s="125" t="s">
        <v>506</v>
      </c>
      <c r="G286" s="125" t="s">
        <v>457</v>
      </c>
      <c r="H286" s="125" t="s">
        <v>309</v>
      </c>
      <c r="I286" s="96">
        <v>0</v>
      </c>
      <c r="J286" s="96">
        <v>0</v>
      </c>
      <c r="K286" s="96">
        <v>0</v>
      </c>
      <c r="L286" s="96">
        <v>0</v>
      </c>
      <c r="M286" s="96">
        <v>0</v>
      </c>
      <c r="N286" s="91">
        <f t="shared" si="12"/>
        <v>0</v>
      </c>
    </row>
    <row r="287" spans="1:14" ht="27">
      <c r="A287" s="51" t="s">
        <v>57</v>
      </c>
      <c r="B287" s="16" t="s">
        <v>168</v>
      </c>
      <c r="C287" s="16" t="s">
        <v>150</v>
      </c>
      <c r="D287" s="95">
        <v>5</v>
      </c>
      <c r="E287" s="109" t="s">
        <v>266</v>
      </c>
      <c r="F287" s="125" t="s">
        <v>506</v>
      </c>
      <c r="G287" s="125" t="s">
        <v>457</v>
      </c>
      <c r="H287" s="125" t="s">
        <v>309</v>
      </c>
      <c r="I287" s="97">
        <f>SUM(I284:I286)</f>
        <v>11</v>
      </c>
      <c r="J287" s="97">
        <f>SUM(J284:J286)</f>
        <v>3</v>
      </c>
      <c r="K287" s="97">
        <f>SUM(K284:K286)</f>
        <v>4</v>
      </c>
      <c r="L287" s="97">
        <f>SUM(L284:L286)</f>
        <v>4</v>
      </c>
      <c r="M287" s="102">
        <f>SUM(M284:M286)</f>
        <v>0</v>
      </c>
      <c r="N287" s="91">
        <f t="shared" si="12"/>
        <v>11</v>
      </c>
    </row>
    <row r="288" spans="1:14" ht="14.25">
      <c r="A288" s="75" t="s">
        <v>5</v>
      </c>
      <c r="B288" s="16" t="s">
        <v>168</v>
      </c>
      <c r="C288" s="16" t="s">
        <v>150</v>
      </c>
      <c r="D288" s="95">
        <v>5</v>
      </c>
      <c r="E288" s="109" t="s">
        <v>266</v>
      </c>
      <c r="F288" s="125" t="s">
        <v>505</v>
      </c>
      <c r="G288" s="125" t="s">
        <v>456</v>
      </c>
      <c r="H288" s="126" t="s">
        <v>209</v>
      </c>
      <c r="I288" s="95">
        <v>11</v>
      </c>
      <c r="J288" s="95">
        <v>7</v>
      </c>
      <c r="K288" s="95">
        <v>3</v>
      </c>
      <c r="L288" s="95">
        <v>0</v>
      </c>
      <c r="M288" s="109">
        <v>1</v>
      </c>
      <c r="N288" s="91">
        <f t="shared" si="12"/>
        <v>11</v>
      </c>
    </row>
    <row r="289" spans="1:14" ht="14.25">
      <c r="A289" s="4" t="s">
        <v>6</v>
      </c>
      <c r="B289" s="16" t="s">
        <v>168</v>
      </c>
      <c r="C289" s="16" t="s">
        <v>150</v>
      </c>
      <c r="D289" s="95">
        <v>5</v>
      </c>
      <c r="E289" s="109" t="s">
        <v>266</v>
      </c>
      <c r="F289" s="125" t="s">
        <v>505</v>
      </c>
      <c r="G289" s="125" t="s">
        <v>456</v>
      </c>
      <c r="H289" s="126" t="s">
        <v>209</v>
      </c>
      <c r="I289" s="96">
        <v>0</v>
      </c>
      <c r="J289" s="96">
        <v>0</v>
      </c>
      <c r="K289" s="96">
        <v>0</v>
      </c>
      <c r="L289" s="96">
        <v>0</v>
      </c>
      <c r="M289" s="96">
        <v>0</v>
      </c>
      <c r="N289" s="91">
        <f t="shared" si="12"/>
        <v>0</v>
      </c>
    </row>
    <row r="290" spans="1:14" ht="14.25">
      <c r="A290" s="4" t="s">
        <v>43</v>
      </c>
      <c r="B290" s="16" t="s">
        <v>168</v>
      </c>
      <c r="C290" s="16" t="s">
        <v>150</v>
      </c>
      <c r="D290" s="95">
        <v>5</v>
      </c>
      <c r="E290" s="109" t="s">
        <v>266</v>
      </c>
      <c r="F290" s="125" t="s">
        <v>505</v>
      </c>
      <c r="G290" s="125" t="s">
        <v>456</v>
      </c>
      <c r="H290" s="126" t="s">
        <v>209</v>
      </c>
      <c r="I290" s="96">
        <v>0</v>
      </c>
      <c r="J290" s="96">
        <v>0</v>
      </c>
      <c r="K290" s="96">
        <v>0</v>
      </c>
      <c r="L290" s="96">
        <v>0</v>
      </c>
      <c r="M290" s="96">
        <v>0</v>
      </c>
      <c r="N290" s="91">
        <f t="shared" si="12"/>
        <v>0</v>
      </c>
    </row>
    <row r="291" spans="1:14" ht="27">
      <c r="A291" s="51" t="s">
        <v>57</v>
      </c>
      <c r="B291" s="16" t="s">
        <v>168</v>
      </c>
      <c r="C291" s="16" t="s">
        <v>150</v>
      </c>
      <c r="D291" s="95">
        <v>5</v>
      </c>
      <c r="E291" s="109" t="s">
        <v>266</v>
      </c>
      <c r="F291" s="125" t="s">
        <v>505</v>
      </c>
      <c r="G291" s="125" t="s">
        <v>456</v>
      </c>
      <c r="H291" s="126" t="s">
        <v>209</v>
      </c>
      <c r="I291" s="97">
        <f>SUM(I288:I290)</f>
        <v>11</v>
      </c>
      <c r="J291" s="97">
        <f>SUM(J288:J290)</f>
        <v>7</v>
      </c>
      <c r="K291" s="97">
        <f>SUM(K288:K290)</f>
        <v>3</v>
      </c>
      <c r="L291" s="97">
        <f>SUM(L288:L290)</f>
        <v>0</v>
      </c>
      <c r="M291" s="312">
        <f>SUM(M288:M290)</f>
        <v>1</v>
      </c>
      <c r="N291" s="91">
        <f t="shared" si="12"/>
        <v>11</v>
      </c>
    </row>
    <row r="292" spans="1:14" ht="14.25">
      <c r="A292" s="75" t="s">
        <v>5</v>
      </c>
      <c r="B292" s="16" t="s">
        <v>168</v>
      </c>
      <c r="C292" s="16" t="s">
        <v>150</v>
      </c>
      <c r="D292" s="95">
        <v>5</v>
      </c>
      <c r="E292" s="109" t="s">
        <v>266</v>
      </c>
      <c r="F292" s="125" t="s">
        <v>503</v>
      </c>
      <c r="G292" s="125" t="s">
        <v>472</v>
      </c>
      <c r="H292" s="126" t="s">
        <v>399</v>
      </c>
      <c r="I292" s="95">
        <v>11</v>
      </c>
      <c r="J292" s="95">
        <v>5</v>
      </c>
      <c r="K292" s="95">
        <v>5</v>
      </c>
      <c r="L292" s="95">
        <v>1</v>
      </c>
      <c r="M292" s="109">
        <v>0</v>
      </c>
      <c r="N292" s="91">
        <f t="shared" si="12"/>
        <v>11</v>
      </c>
    </row>
    <row r="293" spans="1:14" ht="14.25">
      <c r="A293" s="4" t="s">
        <v>6</v>
      </c>
      <c r="B293" s="16" t="s">
        <v>168</v>
      </c>
      <c r="C293" s="16" t="s">
        <v>150</v>
      </c>
      <c r="D293" s="95">
        <v>5</v>
      </c>
      <c r="E293" s="109" t="s">
        <v>266</v>
      </c>
      <c r="F293" s="125" t="s">
        <v>503</v>
      </c>
      <c r="G293" s="125" t="s">
        <v>472</v>
      </c>
      <c r="H293" s="126" t="s">
        <v>399</v>
      </c>
      <c r="I293" s="96">
        <v>0</v>
      </c>
      <c r="J293" s="96">
        <v>0</v>
      </c>
      <c r="K293" s="96">
        <v>0</v>
      </c>
      <c r="L293" s="96">
        <v>0</v>
      </c>
      <c r="M293" s="96">
        <v>0</v>
      </c>
      <c r="N293" s="91">
        <f t="shared" si="12"/>
        <v>0</v>
      </c>
    </row>
    <row r="294" spans="1:14" ht="14.25">
      <c r="A294" s="4" t="s">
        <v>43</v>
      </c>
      <c r="B294" s="16" t="s">
        <v>168</v>
      </c>
      <c r="C294" s="16" t="s">
        <v>150</v>
      </c>
      <c r="D294" s="95">
        <v>5</v>
      </c>
      <c r="E294" s="109" t="s">
        <v>266</v>
      </c>
      <c r="F294" s="125" t="s">
        <v>503</v>
      </c>
      <c r="G294" s="125" t="s">
        <v>472</v>
      </c>
      <c r="H294" s="126" t="s">
        <v>399</v>
      </c>
      <c r="I294" s="96">
        <v>0</v>
      </c>
      <c r="J294" s="96">
        <v>0</v>
      </c>
      <c r="K294" s="96">
        <v>0</v>
      </c>
      <c r="L294" s="96">
        <v>0</v>
      </c>
      <c r="M294" s="96">
        <v>0</v>
      </c>
      <c r="N294" s="91">
        <f t="shared" si="12"/>
        <v>0</v>
      </c>
    </row>
    <row r="295" spans="1:14" ht="27">
      <c r="A295" s="51" t="s">
        <v>57</v>
      </c>
      <c r="B295" s="141" t="s">
        <v>168</v>
      </c>
      <c r="C295" s="141" t="s">
        <v>150</v>
      </c>
      <c r="D295" s="96">
        <v>5</v>
      </c>
      <c r="E295" s="109" t="s">
        <v>266</v>
      </c>
      <c r="F295" s="3" t="s">
        <v>503</v>
      </c>
      <c r="G295" s="3" t="s">
        <v>472</v>
      </c>
      <c r="H295" s="128" t="s">
        <v>399</v>
      </c>
      <c r="I295" s="97">
        <f>SUM(I292:I294)</f>
        <v>11</v>
      </c>
      <c r="J295" s="97">
        <f>SUM(J292:J294)</f>
        <v>5</v>
      </c>
      <c r="K295" s="97">
        <f>SUM(K292:K294)</f>
        <v>5</v>
      </c>
      <c r="L295" s="97">
        <f>SUM(L292:L294)</f>
        <v>1</v>
      </c>
      <c r="M295" s="102">
        <f>SUM(M292:M294)</f>
        <v>0</v>
      </c>
      <c r="N295" s="91">
        <f t="shared" si="12"/>
        <v>11</v>
      </c>
    </row>
    <row r="296" spans="1:14" ht="26.25">
      <c r="A296" s="358" t="s">
        <v>5</v>
      </c>
      <c r="B296" s="176" t="s">
        <v>756</v>
      </c>
      <c r="C296" s="141" t="s">
        <v>748</v>
      </c>
      <c r="D296" s="191">
        <v>2</v>
      </c>
      <c r="E296" s="140" t="s">
        <v>749</v>
      </c>
      <c r="F296" s="140" t="s">
        <v>757</v>
      </c>
      <c r="G296" s="352" t="s">
        <v>758</v>
      </c>
      <c r="H296" s="352" t="s">
        <v>759</v>
      </c>
      <c r="I296" s="353">
        <v>12</v>
      </c>
      <c r="J296" s="353">
        <v>3</v>
      </c>
      <c r="K296" s="353">
        <v>2</v>
      </c>
      <c r="L296" s="353">
        <v>5</v>
      </c>
      <c r="M296" s="353">
        <v>2</v>
      </c>
      <c r="N296" s="351">
        <f>SUM(J296:M296)</f>
        <v>12</v>
      </c>
    </row>
    <row r="297" spans="1:14" ht="26.25">
      <c r="A297" s="358" t="s">
        <v>6</v>
      </c>
      <c r="B297" s="176" t="s">
        <v>756</v>
      </c>
      <c r="C297" s="141" t="s">
        <v>748</v>
      </c>
      <c r="D297" s="191">
        <v>2</v>
      </c>
      <c r="E297" s="140" t="s">
        <v>749</v>
      </c>
      <c r="F297" s="140" t="s">
        <v>757</v>
      </c>
      <c r="G297" s="352" t="s">
        <v>758</v>
      </c>
      <c r="H297" s="352" t="s">
        <v>759</v>
      </c>
      <c r="I297" s="353">
        <v>0</v>
      </c>
      <c r="J297" s="353">
        <v>0</v>
      </c>
      <c r="K297" s="353">
        <v>0</v>
      </c>
      <c r="L297" s="353">
        <v>0</v>
      </c>
      <c r="M297" s="353">
        <v>0</v>
      </c>
      <c r="N297" s="351">
        <f aca="true" t="shared" si="13" ref="N297:N355">SUM(J297:M297)</f>
        <v>0</v>
      </c>
    </row>
    <row r="298" spans="1:14" ht="26.25">
      <c r="A298" s="358" t="s">
        <v>43</v>
      </c>
      <c r="B298" s="176" t="s">
        <v>756</v>
      </c>
      <c r="C298" s="141" t="s">
        <v>748</v>
      </c>
      <c r="D298" s="191">
        <v>2</v>
      </c>
      <c r="E298" s="140" t="s">
        <v>749</v>
      </c>
      <c r="F298" s="140" t="s">
        <v>757</v>
      </c>
      <c r="G298" s="352" t="s">
        <v>758</v>
      </c>
      <c r="H298" s="352" t="s">
        <v>759</v>
      </c>
      <c r="I298" s="353">
        <v>0</v>
      </c>
      <c r="J298" s="353">
        <v>0</v>
      </c>
      <c r="K298" s="353">
        <v>0</v>
      </c>
      <c r="L298" s="353">
        <v>0</v>
      </c>
      <c r="M298" s="353">
        <v>0</v>
      </c>
      <c r="N298" s="351">
        <f t="shared" si="13"/>
        <v>0</v>
      </c>
    </row>
    <row r="299" spans="1:14" ht="27">
      <c r="A299" s="359" t="s">
        <v>57</v>
      </c>
      <c r="B299" s="176" t="s">
        <v>756</v>
      </c>
      <c r="C299" s="141" t="s">
        <v>748</v>
      </c>
      <c r="D299" s="191">
        <v>2</v>
      </c>
      <c r="E299" s="140" t="s">
        <v>749</v>
      </c>
      <c r="F299" s="140" t="s">
        <v>757</v>
      </c>
      <c r="G299" s="352" t="s">
        <v>758</v>
      </c>
      <c r="H299" s="352" t="s">
        <v>759</v>
      </c>
      <c r="I299" s="343">
        <f>SUM(I296:I298)</f>
        <v>12</v>
      </c>
      <c r="J299" s="343">
        <f>SUM(J296:J298)</f>
        <v>3</v>
      </c>
      <c r="K299" s="343">
        <f>SUM(K296:K298)</f>
        <v>2</v>
      </c>
      <c r="L299" s="343">
        <f>SUM(L296:L298)</f>
        <v>5</v>
      </c>
      <c r="M299" s="323">
        <f>SUM(M296:M298)</f>
        <v>2</v>
      </c>
      <c r="N299" s="351">
        <f t="shared" si="13"/>
        <v>12</v>
      </c>
    </row>
    <row r="300" spans="1:14" ht="26.25">
      <c r="A300" s="358" t="s">
        <v>5</v>
      </c>
      <c r="B300" s="176" t="s">
        <v>756</v>
      </c>
      <c r="C300" s="141" t="s">
        <v>748</v>
      </c>
      <c r="D300" s="191">
        <v>2</v>
      </c>
      <c r="E300" s="140" t="s">
        <v>749</v>
      </c>
      <c r="F300" s="140" t="s">
        <v>760</v>
      </c>
      <c r="G300" s="352" t="s">
        <v>761</v>
      </c>
      <c r="H300" s="354" t="s">
        <v>340</v>
      </c>
      <c r="I300" s="353">
        <v>12</v>
      </c>
      <c r="J300" s="353">
        <v>0</v>
      </c>
      <c r="K300" s="353">
        <v>5</v>
      </c>
      <c r="L300" s="353">
        <v>3</v>
      </c>
      <c r="M300" s="353">
        <v>4</v>
      </c>
      <c r="N300" s="351">
        <f t="shared" si="13"/>
        <v>12</v>
      </c>
    </row>
    <row r="301" spans="1:14" ht="26.25">
      <c r="A301" s="358" t="s">
        <v>6</v>
      </c>
      <c r="B301" s="176" t="s">
        <v>756</v>
      </c>
      <c r="C301" s="141" t="s">
        <v>748</v>
      </c>
      <c r="D301" s="191">
        <v>2</v>
      </c>
      <c r="E301" s="140" t="s">
        <v>749</v>
      </c>
      <c r="F301" s="140" t="s">
        <v>760</v>
      </c>
      <c r="G301" s="352" t="s">
        <v>761</v>
      </c>
      <c r="H301" s="354" t="s">
        <v>340</v>
      </c>
      <c r="I301" s="353">
        <v>0</v>
      </c>
      <c r="J301" s="353">
        <v>0</v>
      </c>
      <c r="K301" s="353">
        <v>0</v>
      </c>
      <c r="L301" s="353">
        <v>0</v>
      </c>
      <c r="M301" s="353">
        <v>0</v>
      </c>
      <c r="N301" s="351">
        <f t="shared" si="13"/>
        <v>0</v>
      </c>
    </row>
    <row r="302" spans="1:14" ht="26.25">
      <c r="A302" s="358" t="s">
        <v>43</v>
      </c>
      <c r="B302" s="176" t="s">
        <v>756</v>
      </c>
      <c r="C302" s="141" t="s">
        <v>748</v>
      </c>
      <c r="D302" s="191">
        <v>2</v>
      </c>
      <c r="E302" s="140" t="s">
        <v>749</v>
      </c>
      <c r="F302" s="140" t="s">
        <v>760</v>
      </c>
      <c r="G302" s="352" t="s">
        <v>761</v>
      </c>
      <c r="H302" s="354" t="s">
        <v>340</v>
      </c>
      <c r="I302" s="353">
        <v>0</v>
      </c>
      <c r="J302" s="353">
        <v>0</v>
      </c>
      <c r="K302" s="353">
        <v>0</v>
      </c>
      <c r="L302" s="353">
        <v>0</v>
      </c>
      <c r="M302" s="353">
        <v>0</v>
      </c>
      <c r="N302" s="351">
        <f t="shared" si="13"/>
        <v>0</v>
      </c>
    </row>
    <row r="303" spans="1:14" ht="27">
      <c r="A303" s="359" t="s">
        <v>57</v>
      </c>
      <c r="B303" s="176" t="s">
        <v>756</v>
      </c>
      <c r="C303" s="141" t="s">
        <v>748</v>
      </c>
      <c r="D303" s="191">
        <v>2</v>
      </c>
      <c r="E303" s="140" t="s">
        <v>749</v>
      </c>
      <c r="F303" s="140" t="s">
        <v>760</v>
      </c>
      <c r="G303" s="352" t="s">
        <v>761</v>
      </c>
      <c r="H303" s="354" t="s">
        <v>340</v>
      </c>
      <c r="I303" s="343">
        <f>SUM(I300:I302)</f>
        <v>12</v>
      </c>
      <c r="J303" s="343">
        <f>SUM(J300:J302)</f>
        <v>0</v>
      </c>
      <c r="K303" s="343">
        <f>SUM(K300:K302)</f>
        <v>5</v>
      </c>
      <c r="L303" s="343">
        <f>SUM(L300:L302)</f>
        <v>3</v>
      </c>
      <c r="M303" s="323">
        <f>SUM(M300:M302)</f>
        <v>4</v>
      </c>
      <c r="N303" s="351">
        <f t="shared" si="13"/>
        <v>12</v>
      </c>
    </row>
    <row r="304" spans="1:14" ht="26.25">
      <c r="A304" s="358" t="s">
        <v>5</v>
      </c>
      <c r="B304" s="176" t="s">
        <v>756</v>
      </c>
      <c r="C304" s="141" t="s">
        <v>748</v>
      </c>
      <c r="D304" s="191">
        <v>2</v>
      </c>
      <c r="E304" s="140" t="s">
        <v>749</v>
      </c>
      <c r="F304" s="140" t="s">
        <v>342</v>
      </c>
      <c r="G304" s="354" t="s">
        <v>762</v>
      </c>
      <c r="H304" s="354" t="s">
        <v>763</v>
      </c>
      <c r="I304" s="353">
        <v>12</v>
      </c>
      <c r="J304" s="353">
        <v>2</v>
      </c>
      <c r="K304" s="353">
        <v>5</v>
      </c>
      <c r="L304" s="353">
        <v>4</v>
      </c>
      <c r="M304" s="353">
        <v>1</v>
      </c>
      <c r="N304" s="351">
        <f t="shared" si="13"/>
        <v>12</v>
      </c>
    </row>
    <row r="305" spans="1:14" ht="26.25">
      <c r="A305" s="358" t="s">
        <v>6</v>
      </c>
      <c r="B305" s="176" t="s">
        <v>756</v>
      </c>
      <c r="C305" s="141" t="s">
        <v>748</v>
      </c>
      <c r="D305" s="191">
        <v>2</v>
      </c>
      <c r="E305" s="140" t="s">
        <v>749</v>
      </c>
      <c r="F305" s="140" t="s">
        <v>342</v>
      </c>
      <c r="G305" s="354" t="s">
        <v>762</v>
      </c>
      <c r="H305" s="354" t="s">
        <v>763</v>
      </c>
      <c r="I305" s="353">
        <v>0</v>
      </c>
      <c r="J305" s="353">
        <v>0</v>
      </c>
      <c r="K305" s="353">
        <v>0</v>
      </c>
      <c r="L305" s="353">
        <v>0</v>
      </c>
      <c r="M305" s="353">
        <v>0</v>
      </c>
      <c r="N305" s="351">
        <f t="shared" si="13"/>
        <v>0</v>
      </c>
    </row>
    <row r="306" spans="1:14" ht="26.25">
      <c r="A306" s="358" t="s">
        <v>43</v>
      </c>
      <c r="B306" s="176" t="s">
        <v>756</v>
      </c>
      <c r="C306" s="141" t="s">
        <v>748</v>
      </c>
      <c r="D306" s="191">
        <v>2</v>
      </c>
      <c r="E306" s="140" t="s">
        <v>749</v>
      </c>
      <c r="F306" s="140" t="s">
        <v>342</v>
      </c>
      <c r="G306" s="354" t="s">
        <v>762</v>
      </c>
      <c r="H306" s="354" t="s">
        <v>763</v>
      </c>
      <c r="I306" s="353">
        <v>0</v>
      </c>
      <c r="J306" s="353">
        <v>0</v>
      </c>
      <c r="K306" s="353">
        <v>0</v>
      </c>
      <c r="L306" s="353">
        <v>0</v>
      </c>
      <c r="M306" s="353">
        <v>0</v>
      </c>
      <c r="N306" s="351">
        <f t="shared" si="13"/>
        <v>0</v>
      </c>
    </row>
    <row r="307" spans="1:14" ht="27">
      <c r="A307" s="359" t="s">
        <v>57</v>
      </c>
      <c r="B307" s="176" t="s">
        <v>756</v>
      </c>
      <c r="C307" s="141" t="s">
        <v>748</v>
      </c>
      <c r="D307" s="191">
        <v>2</v>
      </c>
      <c r="E307" s="140" t="s">
        <v>749</v>
      </c>
      <c r="F307" s="140" t="s">
        <v>342</v>
      </c>
      <c r="G307" s="354" t="s">
        <v>762</v>
      </c>
      <c r="H307" s="354" t="s">
        <v>763</v>
      </c>
      <c r="I307" s="343">
        <f>SUM(I304:I306)</f>
        <v>12</v>
      </c>
      <c r="J307" s="343">
        <f>SUM(J304:J306)</f>
        <v>2</v>
      </c>
      <c r="K307" s="343">
        <f>SUM(K304:K306)</f>
        <v>5</v>
      </c>
      <c r="L307" s="343">
        <f>SUM(L304:L306)</f>
        <v>4</v>
      </c>
      <c r="M307" s="323">
        <f>SUM(M304:M306)</f>
        <v>1</v>
      </c>
      <c r="N307" s="351">
        <f t="shared" si="13"/>
        <v>12</v>
      </c>
    </row>
    <row r="308" spans="1:14" ht="26.25">
      <c r="A308" s="358" t="s">
        <v>5</v>
      </c>
      <c r="B308" s="176" t="s">
        <v>756</v>
      </c>
      <c r="C308" s="141" t="s">
        <v>748</v>
      </c>
      <c r="D308" s="191">
        <v>2</v>
      </c>
      <c r="E308" s="140" t="s">
        <v>749</v>
      </c>
      <c r="F308" s="140" t="s">
        <v>342</v>
      </c>
      <c r="G308" s="354" t="s">
        <v>764</v>
      </c>
      <c r="H308" s="354" t="s">
        <v>340</v>
      </c>
      <c r="I308" s="353">
        <v>12</v>
      </c>
      <c r="J308" s="353">
        <v>0</v>
      </c>
      <c r="K308" s="353">
        <v>5</v>
      </c>
      <c r="L308" s="353">
        <v>3</v>
      </c>
      <c r="M308" s="353">
        <v>4</v>
      </c>
      <c r="N308" s="351">
        <f>SUM(J308:M308)</f>
        <v>12</v>
      </c>
    </row>
    <row r="309" spans="1:14" ht="26.25">
      <c r="A309" s="358" t="s">
        <v>6</v>
      </c>
      <c r="B309" s="176" t="s">
        <v>756</v>
      </c>
      <c r="C309" s="141" t="s">
        <v>748</v>
      </c>
      <c r="D309" s="191">
        <v>2</v>
      </c>
      <c r="E309" s="140" t="s">
        <v>749</v>
      </c>
      <c r="F309" s="140" t="s">
        <v>342</v>
      </c>
      <c r="G309" s="354" t="s">
        <v>764</v>
      </c>
      <c r="H309" s="354" t="s">
        <v>340</v>
      </c>
      <c r="I309" s="353">
        <v>0</v>
      </c>
      <c r="J309" s="353">
        <v>0</v>
      </c>
      <c r="K309" s="353">
        <v>0</v>
      </c>
      <c r="L309" s="353">
        <v>0</v>
      </c>
      <c r="M309" s="353">
        <v>0</v>
      </c>
      <c r="N309" s="351">
        <f>SUM(J309:M309)</f>
        <v>0</v>
      </c>
    </row>
    <row r="310" spans="1:14" ht="26.25">
      <c r="A310" s="358" t="s">
        <v>43</v>
      </c>
      <c r="B310" s="176" t="s">
        <v>756</v>
      </c>
      <c r="C310" s="141" t="s">
        <v>748</v>
      </c>
      <c r="D310" s="191">
        <v>2</v>
      </c>
      <c r="E310" s="140" t="s">
        <v>749</v>
      </c>
      <c r="F310" s="140" t="s">
        <v>342</v>
      </c>
      <c r="G310" s="354" t="s">
        <v>764</v>
      </c>
      <c r="H310" s="354" t="s">
        <v>340</v>
      </c>
      <c r="I310" s="353">
        <v>0</v>
      </c>
      <c r="J310" s="353">
        <v>0</v>
      </c>
      <c r="K310" s="353">
        <v>0</v>
      </c>
      <c r="L310" s="353">
        <v>0</v>
      </c>
      <c r="M310" s="353">
        <v>0</v>
      </c>
      <c r="N310" s="351">
        <f>SUM(J310:M310)</f>
        <v>0</v>
      </c>
    </row>
    <row r="311" spans="1:14" ht="27">
      <c r="A311" s="359" t="s">
        <v>57</v>
      </c>
      <c r="B311" s="176" t="s">
        <v>756</v>
      </c>
      <c r="C311" s="141" t="s">
        <v>748</v>
      </c>
      <c r="D311" s="191">
        <v>2</v>
      </c>
      <c r="E311" s="140" t="s">
        <v>749</v>
      </c>
      <c r="F311" s="140" t="s">
        <v>342</v>
      </c>
      <c r="G311" s="354" t="s">
        <v>764</v>
      </c>
      <c r="H311" s="354" t="s">
        <v>340</v>
      </c>
      <c r="I311" s="343">
        <f>SUM(I308:I310)</f>
        <v>12</v>
      </c>
      <c r="J311" s="343">
        <f>SUM(J308:J310)</f>
        <v>0</v>
      </c>
      <c r="K311" s="343">
        <f>SUM(K308:K310)</f>
        <v>5</v>
      </c>
      <c r="L311" s="343">
        <f>SUM(L308:L310)</f>
        <v>3</v>
      </c>
      <c r="M311" s="323">
        <f>SUM(M308:M310)</f>
        <v>4</v>
      </c>
      <c r="N311" s="351">
        <f>SUM(J311:M311)</f>
        <v>12</v>
      </c>
    </row>
    <row r="312" spans="1:14" ht="14.25">
      <c r="A312" s="358" t="s">
        <v>5</v>
      </c>
      <c r="B312" s="355" t="s">
        <v>750</v>
      </c>
      <c r="C312" s="191" t="s">
        <v>751</v>
      </c>
      <c r="D312" s="191">
        <v>1</v>
      </c>
      <c r="E312" s="233" t="s">
        <v>752</v>
      </c>
      <c r="F312" s="140" t="s">
        <v>474</v>
      </c>
      <c r="G312" s="354" t="s">
        <v>765</v>
      </c>
      <c r="H312" s="354" t="s">
        <v>204</v>
      </c>
      <c r="I312" s="353">
        <v>9</v>
      </c>
      <c r="J312" s="360">
        <v>1</v>
      </c>
      <c r="K312" s="360">
        <v>1</v>
      </c>
      <c r="L312" s="360">
        <v>0</v>
      </c>
      <c r="M312" s="360">
        <v>7</v>
      </c>
      <c r="N312" s="351">
        <f t="shared" si="13"/>
        <v>9</v>
      </c>
    </row>
    <row r="313" spans="1:14" ht="14.25">
      <c r="A313" s="358" t="s">
        <v>6</v>
      </c>
      <c r="B313" s="355" t="s">
        <v>750</v>
      </c>
      <c r="C313" s="191" t="s">
        <v>751</v>
      </c>
      <c r="D313" s="191">
        <v>1</v>
      </c>
      <c r="E313" s="233" t="s">
        <v>752</v>
      </c>
      <c r="F313" s="140" t="s">
        <v>474</v>
      </c>
      <c r="G313" s="354" t="s">
        <v>765</v>
      </c>
      <c r="H313" s="354" t="s">
        <v>204</v>
      </c>
      <c r="I313" s="353">
        <v>0</v>
      </c>
      <c r="J313" s="353">
        <v>0</v>
      </c>
      <c r="K313" s="353">
        <v>0</v>
      </c>
      <c r="L313" s="353">
        <v>0</v>
      </c>
      <c r="M313" s="353">
        <v>0</v>
      </c>
      <c r="N313" s="351">
        <f t="shared" si="13"/>
        <v>0</v>
      </c>
    </row>
    <row r="314" spans="1:14" ht="14.25">
      <c r="A314" s="358" t="s">
        <v>43</v>
      </c>
      <c r="B314" s="355" t="s">
        <v>750</v>
      </c>
      <c r="C314" s="191" t="s">
        <v>751</v>
      </c>
      <c r="D314" s="191">
        <v>1</v>
      </c>
      <c r="E314" s="233" t="s">
        <v>752</v>
      </c>
      <c r="F314" s="140" t="s">
        <v>474</v>
      </c>
      <c r="G314" s="354" t="s">
        <v>765</v>
      </c>
      <c r="H314" s="354" t="s">
        <v>204</v>
      </c>
      <c r="I314" s="353">
        <v>0</v>
      </c>
      <c r="J314" s="353">
        <v>0</v>
      </c>
      <c r="K314" s="353">
        <v>0</v>
      </c>
      <c r="L314" s="353">
        <v>0</v>
      </c>
      <c r="M314" s="353">
        <v>0</v>
      </c>
      <c r="N314" s="351">
        <f t="shared" si="13"/>
        <v>0</v>
      </c>
    </row>
    <row r="315" spans="1:14" ht="27">
      <c r="A315" s="359" t="s">
        <v>57</v>
      </c>
      <c r="B315" s="355" t="s">
        <v>750</v>
      </c>
      <c r="C315" s="191" t="s">
        <v>751</v>
      </c>
      <c r="D315" s="191">
        <v>1</v>
      </c>
      <c r="E315" s="233" t="s">
        <v>752</v>
      </c>
      <c r="F315" s="140" t="s">
        <v>474</v>
      </c>
      <c r="G315" s="354" t="s">
        <v>765</v>
      </c>
      <c r="H315" s="354" t="s">
        <v>204</v>
      </c>
      <c r="I315" s="343">
        <f>SUM(I312:I314)</f>
        <v>9</v>
      </c>
      <c r="J315" s="343">
        <f>SUM(J312:J314)</f>
        <v>1</v>
      </c>
      <c r="K315" s="343">
        <f>SUM(K312:K314)</f>
        <v>1</v>
      </c>
      <c r="L315" s="343">
        <f>SUM(L312:L314)</f>
        <v>0</v>
      </c>
      <c r="M315" s="323">
        <f>SUM(M312:M314)</f>
        <v>7</v>
      </c>
      <c r="N315" s="351">
        <f>SUM(J315:M315)</f>
        <v>9</v>
      </c>
    </row>
    <row r="316" spans="1:14" ht="14.25">
      <c r="A316" s="358" t="s">
        <v>5</v>
      </c>
      <c r="B316" s="355" t="s">
        <v>750</v>
      </c>
      <c r="C316" s="191" t="s">
        <v>751</v>
      </c>
      <c r="D316" s="191">
        <v>1</v>
      </c>
      <c r="E316" s="233" t="s">
        <v>752</v>
      </c>
      <c r="F316" s="140" t="s">
        <v>474</v>
      </c>
      <c r="G316" s="354" t="s">
        <v>766</v>
      </c>
      <c r="H316" s="354" t="s">
        <v>759</v>
      </c>
      <c r="I316" s="353">
        <v>9</v>
      </c>
      <c r="J316" s="353">
        <v>2</v>
      </c>
      <c r="K316" s="353">
        <v>0</v>
      </c>
      <c r="L316" s="353">
        <v>2</v>
      </c>
      <c r="M316" s="353">
        <v>5</v>
      </c>
      <c r="N316" s="351">
        <f t="shared" si="13"/>
        <v>9</v>
      </c>
    </row>
    <row r="317" spans="1:14" ht="14.25">
      <c r="A317" s="358" t="s">
        <v>6</v>
      </c>
      <c r="B317" s="355" t="s">
        <v>750</v>
      </c>
      <c r="C317" s="191" t="s">
        <v>751</v>
      </c>
      <c r="D317" s="191">
        <v>1</v>
      </c>
      <c r="E317" s="233" t="s">
        <v>752</v>
      </c>
      <c r="F317" s="140" t="s">
        <v>474</v>
      </c>
      <c r="G317" s="354" t="s">
        <v>766</v>
      </c>
      <c r="H317" s="354" t="s">
        <v>759</v>
      </c>
      <c r="I317" s="353">
        <v>0</v>
      </c>
      <c r="J317" s="353">
        <v>0</v>
      </c>
      <c r="K317" s="353">
        <v>0</v>
      </c>
      <c r="L317" s="353">
        <v>0</v>
      </c>
      <c r="M317" s="353">
        <v>0</v>
      </c>
      <c r="N317" s="351">
        <f t="shared" si="13"/>
        <v>0</v>
      </c>
    </row>
    <row r="318" spans="1:14" ht="14.25">
      <c r="A318" s="358" t="s">
        <v>43</v>
      </c>
      <c r="B318" s="355" t="s">
        <v>750</v>
      </c>
      <c r="C318" s="191" t="s">
        <v>751</v>
      </c>
      <c r="D318" s="191">
        <v>1</v>
      </c>
      <c r="E318" s="233" t="s">
        <v>752</v>
      </c>
      <c r="F318" s="140" t="s">
        <v>474</v>
      </c>
      <c r="G318" s="354" t="s">
        <v>766</v>
      </c>
      <c r="H318" s="354" t="s">
        <v>759</v>
      </c>
      <c r="I318" s="353">
        <v>0</v>
      </c>
      <c r="J318" s="353">
        <v>0</v>
      </c>
      <c r="K318" s="353">
        <v>0</v>
      </c>
      <c r="L318" s="353">
        <v>0</v>
      </c>
      <c r="M318" s="353">
        <v>0</v>
      </c>
      <c r="N318" s="351">
        <f t="shared" si="13"/>
        <v>0</v>
      </c>
    </row>
    <row r="319" spans="1:14" ht="27">
      <c r="A319" s="359" t="s">
        <v>57</v>
      </c>
      <c r="B319" s="355" t="s">
        <v>750</v>
      </c>
      <c r="C319" s="191" t="s">
        <v>751</v>
      </c>
      <c r="D319" s="191">
        <v>1</v>
      </c>
      <c r="E319" s="233" t="s">
        <v>752</v>
      </c>
      <c r="F319" s="140" t="s">
        <v>474</v>
      </c>
      <c r="G319" s="354" t="s">
        <v>766</v>
      </c>
      <c r="H319" s="354" t="s">
        <v>759</v>
      </c>
      <c r="I319" s="343">
        <f>SUM(I316:I318)</f>
        <v>9</v>
      </c>
      <c r="J319" s="343">
        <f>SUM(J316:J318)</f>
        <v>2</v>
      </c>
      <c r="K319" s="343">
        <f>SUM(K316:K318)</f>
        <v>0</v>
      </c>
      <c r="L319" s="343">
        <f>SUM(L316:L318)</f>
        <v>2</v>
      </c>
      <c r="M319" s="323">
        <f>SUM(M316:M318)</f>
        <v>5</v>
      </c>
      <c r="N319" s="351">
        <f t="shared" si="13"/>
        <v>9</v>
      </c>
    </row>
    <row r="320" spans="1:14" ht="14.25">
      <c r="A320" s="358" t="s">
        <v>5</v>
      </c>
      <c r="B320" s="355" t="s">
        <v>750</v>
      </c>
      <c r="C320" s="191" t="s">
        <v>751</v>
      </c>
      <c r="D320" s="191">
        <v>1</v>
      </c>
      <c r="E320" s="233" t="s">
        <v>752</v>
      </c>
      <c r="F320" s="140" t="s">
        <v>474</v>
      </c>
      <c r="G320" s="354" t="s">
        <v>767</v>
      </c>
      <c r="H320" s="354" t="s">
        <v>768</v>
      </c>
      <c r="I320" s="353">
        <v>10</v>
      </c>
      <c r="J320" s="353">
        <v>2</v>
      </c>
      <c r="K320" s="353">
        <v>1</v>
      </c>
      <c r="L320" s="353">
        <v>3</v>
      </c>
      <c r="M320" s="353">
        <v>4</v>
      </c>
      <c r="N320" s="351">
        <f t="shared" si="13"/>
        <v>10</v>
      </c>
    </row>
    <row r="321" spans="1:14" ht="14.25">
      <c r="A321" s="358" t="s">
        <v>6</v>
      </c>
      <c r="B321" s="355" t="s">
        <v>750</v>
      </c>
      <c r="C321" s="191" t="s">
        <v>751</v>
      </c>
      <c r="D321" s="191">
        <v>1</v>
      </c>
      <c r="E321" s="233" t="s">
        <v>752</v>
      </c>
      <c r="F321" s="140" t="s">
        <v>474</v>
      </c>
      <c r="G321" s="354" t="s">
        <v>767</v>
      </c>
      <c r="H321" s="354" t="s">
        <v>768</v>
      </c>
      <c r="I321" s="353">
        <v>0</v>
      </c>
      <c r="J321" s="353">
        <v>0</v>
      </c>
      <c r="K321" s="353">
        <v>0</v>
      </c>
      <c r="L321" s="353">
        <v>0</v>
      </c>
      <c r="M321" s="353">
        <v>0</v>
      </c>
      <c r="N321" s="351">
        <f t="shared" si="13"/>
        <v>0</v>
      </c>
    </row>
    <row r="322" spans="1:14" ht="14.25">
      <c r="A322" s="358" t="s">
        <v>43</v>
      </c>
      <c r="B322" s="355" t="s">
        <v>750</v>
      </c>
      <c r="C322" s="191" t="s">
        <v>751</v>
      </c>
      <c r="D322" s="191">
        <v>1</v>
      </c>
      <c r="E322" s="233" t="s">
        <v>752</v>
      </c>
      <c r="F322" s="140" t="s">
        <v>474</v>
      </c>
      <c r="G322" s="354" t="s">
        <v>767</v>
      </c>
      <c r="H322" s="354" t="s">
        <v>768</v>
      </c>
      <c r="I322" s="353">
        <v>0</v>
      </c>
      <c r="J322" s="353">
        <v>0</v>
      </c>
      <c r="K322" s="353">
        <v>0</v>
      </c>
      <c r="L322" s="353">
        <v>0</v>
      </c>
      <c r="M322" s="353">
        <v>0</v>
      </c>
      <c r="N322" s="351">
        <f t="shared" si="13"/>
        <v>0</v>
      </c>
    </row>
    <row r="323" spans="1:14" ht="27">
      <c r="A323" s="359" t="s">
        <v>57</v>
      </c>
      <c r="B323" s="355" t="s">
        <v>750</v>
      </c>
      <c r="C323" s="191" t="s">
        <v>751</v>
      </c>
      <c r="D323" s="191">
        <v>1</v>
      </c>
      <c r="E323" s="233" t="s">
        <v>752</v>
      </c>
      <c r="F323" s="140" t="s">
        <v>474</v>
      </c>
      <c r="G323" s="354" t="s">
        <v>767</v>
      </c>
      <c r="H323" s="354" t="s">
        <v>768</v>
      </c>
      <c r="I323" s="343">
        <f>SUM(I320:I322)</f>
        <v>10</v>
      </c>
      <c r="J323" s="343">
        <f>SUM(J320:J322)</f>
        <v>2</v>
      </c>
      <c r="K323" s="343">
        <f>SUM(K320:K322)</f>
        <v>1</v>
      </c>
      <c r="L323" s="343">
        <f>SUM(L320:L322)</f>
        <v>3</v>
      </c>
      <c r="M323" s="323">
        <f>SUM(M320:M322)</f>
        <v>4</v>
      </c>
      <c r="N323" s="351">
        <f>SUM(J323:M323)</f>
        <v>10</v>
      </c>
    </row>
    <row r="324" spans="1:14" ht="14.25">
      <c r="A324" s="358" t="s">
        <v>5</v>
      </c>
      <c r="B324" s="355" t="s">
        <v>750</v>
      </c>
      <c r="C324" s="191" t="s">
        <v>751</v>
      </c>
      <c r="D324" s="191">
        <v>1</v>
      </c>
      <c r="E324" s="233" t="s">
        <v>753</v>
      </c>
      <c r="F324" s="140" t="s">
        <v>474</v>
      </c>
      <c r="G324" s="354" t="s">
        <v>769</v>
      </c>
      <c r="H324" s="354" t="s">
        <v>535</v>
      </c>
      <c r="I324" s="353">
        <v>13</v>
      </c>
      <c r="J324" s="353">
        <v>2</v>
      </c>
      <c r="K324" s="353">
        <v>3</v>
      </c>
      <c r="L324" s="353">
        <v>2</v>
      </c>
      <c r="M324" s="353">
        <v>6</v>
      </c>
      <c r="N324" s="351">
        <f t="shared" si="13"/>
        <v>13</v>
      </c>
    </row>
    <row r="325" spans="1:14" ht="14.25">
      <c r="A325" s="358" t="s">
        <v>6</v>
      </c>
      <c r="B325" s="355" t="s">
        <v>750</v>
      </c>
      <c r="C325" s="191" t="s">
        <v>751</v>
      </c>
      <c r="D325" s="191">
        <v>1</v>
      </c>
      <c r="E325" s="233" t="s">
        <v>753</v>
      </c>
      <c r="F325" s="140" t="s">
        <v>474</v>
      </c>
      <c r="G325" s="354" t="s">
        <v>769</v>
      </c>
      <c r="H325" s="354" t="s">
        <v>535</v>
      </c>
      <c r="I325" s="353">
        <v>0</v>
      </c>
      <c r="J325" s="353">
        <v>0</v>
      </c>
      <c r="K325" s="353">
        <v>0</v>
      </c>
      <c r="L325" s="353">
        <v>0</v>
      </c>
      <c r="M325" s="353">
        <v>0</v>
      </c>
      <c r="N325" s="351">
        <f t="shared" si="13"/>
        <v>0</v>
      </c>
    </row>
    <row r="326" spans="1:14" ht="14.25">
      <c r="A326" s="358" t="s">
        <v>43</v>
      </c>
      <c r="B326" s="355" t="s">
        <v>750</v>
      </c>
      <c r="C326" s="191" t="s">
        <v>751</v>
      </c>
      <c r="D326" s="191">
        <v>1</v>
      </c>
      <c r="E326" s="233" t="s">
        <v>753</v>
      </c>
      <c r="F326" s="140" t="s">
        <v>474</v>
      </c>
      <c r="G326" s="354" t="s">
        <v>769</v>
      </c>
      <c r="H326" s="354" t="s">
        <v>535</v>
      </c>
      <c r="I326" s="353">
        <v>0</v>
      </c>
      <c r="J326" s="353">
        <v>0</v>
      </c>
      <c r="K326" s="353">
        <v>0</v>
      </c>
      <c r="L326" s="353">
        <v>0</v>
      </c>
      <c r="M326" s="353">
        <v>0</v>
      </c>
      <c r="N326" s="351">
        <f t="shared" si="13"/>
        <v>0</v>
      </c>
    </row>
    <row r="327" spans="1:14" ht="27">
      <c r="A327" s="359" t="s">
        <v>57</v>
      </c>
      <c r="B327" s="355" t="s">
        <v>750</v>
      </c>
      <c r="C327" s="191" t="s">
        <v>751</v>
      </c>
      <c r="D327" s="191">
        <v>1</v>
      </c>
      <c r="E327" s="233" t="s">
        <v>753</v>
      </c>
      <c r="F327" s="140" t="s">
        <v>474</v>
      </c>
      <c r="G327" s="354" t="s">
        <v>769</v>
      </c>
      <c r="H327" s="354" t="s">
        <v>535</v>
      </c>
      <c r="I327" s="343">
        <f>SUM(I324:I326)</f>
        <v>13</v>
      </c>
      <c r="J327" s="343">
        <f>SUM(J324:J326)</f>
        <v>2</v>
      </c>
      <c r="K327" s="343">
        <f>SUM(K324:K326)</f>
        <v>3</v>
      </c>
      <c r="L327" s="343">
        <f>SUM(L324:L326)</f>
        <v>2</v>
      </c>
      <c r="M327" s="323">
        <f>SUM(M324:M326)</f>
        <v>6</v>
      </c>
      <c r="N327" s="351">
        <f t="shared" si="13"/>
        <v>13</v>
      </c>
    </row>
    <row r="328" spans="1:14" ht="14.25">
      <c r="A328" s="358" t="s">
        <v>5</v>
      </c>
      <c r="B328" s="355" t="s">
        <v>750</v>
      </c>
      <c r="C328" s="191" t="s">
        <v>751</v>
      </c>
      <c r="D328" s="191">
        <v>2</v>
      </c>
      <c r="E328" s="233" t="s">
        <v>753</v>
      </c>
      <c r="F328" s="140" t="s">
        <v>473</v>
      </c>
      <c r="G328" s="354" t="s">
        <v>770</v>
      </c>
      <c r="H328" s="354" t="s">
        <v>763</v>
      </c>
      <c r="I328" s="353">
        <v>13</v>
      </c>
      <c r="J328" s="360">
        <v>4</v>
      </c>
      <c r="K328" s="360">
        <v>3</v>
      </c>
      <c r="L328" s="360">
        <v>6</v>
      </c>
      <c r="M328" s="360">
        <v>0</v>
      </c>
      <c r="N328" s="351">
        <f t="shared" si="13"/>
        <v>13</v>
      </c>
    </row>
    <row r="329" spans="1:14" ht="14.25">
      <c r="A329" s="358" t="s">
        <v>6</v>
      </c>
      <c r="B329" s="355" t="s">
        <v>750</v>
      </c>
      <c r="C329" s="191" t="s">
        <v>751</v>
      </c>
      <c r="D329" s="191">
        <v>2</v>
      </c>
      <c r="E329" s="233" t="s">
        <v>753</v>
      </c>
      <c r="F329" s="140" t="s">
        <v>473</v>
      </c>
      <c r="G329" s="354" t="s">
        <v>770</v>
      </c>
      <c r="H329" s="354" t="s">
        <v>763</v>
      </c>
      <c r="I329" s="353">
        <v>0</v>
      </c>
      <c r="J329" s="353">
        <v>0</v>
      </c>
      <c r="K329" s="353">
        <v>0</v>
      </c>
      <c r="L329" s="353">
        <v>0</v>
      </c>
      <c r="M329" s="353">
        <v>0</v>
      </c>
      <c r="N329" s="351">
        <f t="shared" si="13"/>
        <v>0</v>
      </c>
    </row>
    <row r="330" spans="1:14" ht="14.25">
      <c r="A330" s="358" t="s">
        <v>43</v>
      </c>
      <c r="B330" s="355" t="s">
        <v>750</v>
      </c>
      <c r="C330" s="191" t="s">
        <v>751</v>
      </c>
      <c r="D330" s="191">
        <v>2</v>
      </c>
      <c r="E330" s="233" t="s">
        <v>753</v>
      </c>
      <c r="F330" s="140" t="s">
        <v>473</v>
      </c>
      <c r="G330" s="354" t="s">
        <v>770</v>
      </c>
      <c r="H330" s="354" t="s">
        <v>763</v>
      </c>
      <c r="I330" s="353">
        <v>0</v>
      </c>
      <c r="J330" s="353">
        <v>0</v>
      </c>
      <c r="K330" s="353">
        <v>0</v>
      </c>
      <c r="L330" s="353">
        <v>0</v>
      </c>
      <c r="M330" s="353">
        <v>0</v>
      </c>
      <c r="N330" s="351">
        <f t="shared" si="13"/>
        <v>0</v>
      </c>
    </row>
    <row r="331" spans="1:14" ht="27">
      <c r="A331" s="359" t="s">
        <v>57</v>
      </c>
      <c r="B331" s="355" t="s">
        <v>750</v>
      </c>
      <c r="C331" s="191" t="s">
        <v>751</v>
      </c>
      <c r="D331" s="191">
        <v>2</v>
      </c>
      <c r="E331" s="233" t="s">
        <v>753</v>
      </c>
      <c r="F331" s="140" t="s">
        <v>473</v>
      </c>
      <c r="G331" s="354" t="s">
        <v>770</v>
      </c>
      <c r="H331" s="354" t="s">
        <v>763</v>
      </c>
      <c r="I331" s="343">
        <f>SUM(I328:I330)</f>
        <v>13</v>
      </c>
      <c r="J331" s="197">
        <f>SUM(J328:J330)</f>
        <v>4</v>
      </c>
      <c r="K331" s="197">
        <f>SUM(K328:K330)</f>
        <v>3</v>
      </c>
      <c r="L331" s="197">
        <f>SUM(L328:L330)</f>
        <v>6</v>
      </c>
      <c r="M331" s="197">
        <f>SUM(M328:M330)</f>
        <v>0</v>
      </c>
      <c r="N331" s="351">
        <f t="shared" si="13"/>
        <v>13</v>
      </c>
    </row>
    <row r="332" spans="1:14" ht="14.25">
      <c r="A332" s="358" t="s">
        <v>5</v>
      </c>
      <c r="B332" s="355" t="s">
        <v>750</v>
      </c>
      <c r="C332" s="191" t="s">
        <v>751</v>
      </c>
      <c r="D332" s="191">
        <v>2</v>
      </c>
      <c r="E332" s="233" t="s">
        <v>753</v>
      </c>
      <c r="F332" s="140" t="s">
        <v>481</v>
      </c>
      <c r="G332" s="352" t="s">
        <v>771</v>
      </c>
      <c r="H332" s="354" t="s">
        <v>759</v>
      </c>
      <c r="I332" s="353">
        <v>13</v>
      </c>
      <c r="J332" s="360">
        <v>3</v>
      </c>
      <c r="K332" s="360">
        <v>1</v>
      </c>
      <c r="L332" s="360">
        <v>5</v>
      </c>
      <c r="M332" s="361">
        <v>4</v>
      </c>
      <c r="N332" s="351">
        <f t="shared" si="13"/>
        <v>13</v>
      </c>
    </row>
    <row r="333" spans="1:14" ht="14.25">
      <c r="A333" s="358" t="s">
        <v>6</v>
      </c>
      <c r="B333" s="355" t="s">
        <v>750</v>
      </c>
      <c r="C333" s="191" t="s">
        <v>751</v>
      </c>
      <c r="D333" s="191">
        <v>2</v>
      </c>
      <c r="E333" s="233" t="s">
        <v>753</v>
      </c>
      <c r="F333" s="140" t="s">
        <v>481</v>
      </c>
      <c r="G333" s="352" t="s">
        <v>771</v>
      </c>
      <c r="H333" s="354" t="s">
        <v>759</v>
      </c>
      <c r="I333" s="353">
        <v>0</v>
      </c>
      <c r="J333" s="353">
        <v>0</v>
      </c>
      <c r="K333" s="353">
        <v>0</v>
      </c>
      <c r="L333" s="353">
        <v>0</v>
      </c>
      <c r="M333" s="353">
        <v>0</v>
      </c>
      <c r="N333" s="351">
        <f t="shared" si="13"/>
        <v>0</v>
      </c>
    </row>
    <row r="334" spans="1:14" ht="14.25">
      <c r="A334" s="358" t="s">
        <v>43</v>
      </c>
      <c r="B334" s="355" t="s">
        <v>750</v>
      </c>
      <c r="C334" s="191" t="s">
        <v>751</v>
      </c>
      <c r="D334" s="191">
        <v>2</v>
      </c>
      <c r="E334" s="233" t="s">
        <v>753</v>
      </c>
      <c r="F334" s="140" t="s">
        <v>481</v>
      </c>
      <c r="G334" s="352" t="s">
        <v>771</v>
      </c>
      <c r="H334" s="354" t="s">
        <v>759</v>
      </c>
      <c r="I334" s="353">
        <v>0</v>
      </c>
      <c r="J334" s="353">
        <v>0</v>
      </c>
      <c r="K334" s="353">
        <v>0</v>
      </c>
      <c r="L334" s="353">
        <v>0</v>
      </c>
      <c r="M334" s="353">
        <v>0</v>
      </c>
      <c r="N334" s="351">
        <f t="shared" si="13"/>
        <v>0</v>
      </c>
    </row>
    <row r="335" spans="1:14" ht="27">
      <c r="A335" s="359" t="s">
        <v>57</v>
      </c>
      <c r="B335" s="355" t="s">
        <v>750</v>
      </c>
      <c r="C335" s="191" t="s">
        <v>751</v>
      </c>
      <c r="D335" s="191">
        <v>2</v>
      </c>
      <c r="E335" s="233" t="s">
        <v>753</v>
      </c>
      <c r="F335" s="140" t="s">
        <v>481</v>
      </c>
      <c r="G335" s="352" t="s">
        <v>771</v>
      </c>
      <c r="H335" s="354" t="s">
        <v>759</v>
      </c>
      <c r="I335" s="343">
        <f>SUM(I332:I334)</f>
        <v>13</v>
      </c>
      <c r="J335" s="197">
        <f>SUM(J332:J334)</f>
        <v>3</v>
      </c>
      <c r="K335" s="197">
        <f>SUM(K332:K334)</f>
        <v>1</v>
      </c>
      <c r="L335" s="197">
        <f>SUM(L332:L334)</f>
        <v>5</v>
      </c>
      <c r="M335" s="357">
        <f>SUM(M332:M334)</f>
        <v>4</v>
      </c>
      <c r="N335" s="351">
        <f t="shared" si="13"/>
        <v>13</v>
      </c>
    </row>
    <row r="336" spans="1:14" ht="14.25">
      <c r="A336" s="358" t="s">
        <v>5</v>
      </c>
      <c r="B336" s="355" t="s">
        <v>750</v>
      </c>
      <c r="C336" s="191" t="s">
        <v>751</v>
      </c>
      <c r="D336" s="191">
        <v>2</v>
      </c>
      <c r="E336" s="233" t="s">
        <v>753</v>
      </c>
      <c r="F336" s="140" t="s">
        <v>476</v>
      </c>
      <c r="G336" s="354" t="s">
        <v>772</v>
      </c>
      <c r="H336" s="354" t="s">
        <v>763</v>
      </c>
      <c r="I336" s="353">
        <v>13</v>
      </c>
      <c r="J336" s="360">
        <v>6</v>
      </c>
      <c r="K336" s="360">
        <v>5</v>
      </c>
      <c r="L336" s="360">
        <v>2</v>
      </c>
      <c r="M336" s="360">
        <v>0</v>
      </c>
      <c r="N336" s="351">
        <f t="shared" si="13"/>
        <v>13</v>
      </c>
    </row>
    <row r="337" spans="1:14" ht="14.25">
      <c r="A337" s="358" t="s">
        <v>6</v>
      </c>
      <c r="B337" s="355" t="s">
        <v>750</v>
      </c>
      <c r="C337" s="191" t="s">
        <v>751</v>
      </c>
      <c r="D337" s="191">
        <v>2</v>
      </c>
      <c r="E337" s="233" t="s">
        <v>753</v>
      </c>
      <c r="F337" s="140" t="s">
        <v>476</v>
      </c>
      <c r="G337" s="354" t="s">
        <v>772</v>
      </c>
      <c r="H337" s="354" t="s">
        <v>763</v>
      </c>
      <c r="I337" s="353">
        <v>0</v>
      </c>
      <c r="J337" s="353">
        <v>0</v>
      </c>
      <c r="K337" s="353">
        <v>0</v>
      </c>
      <c r="L337" s="353">
        <v>0</v>
      </c>
      <c r="M337" s="353">
        <v>0</v>
      </c>
      <c r="N337" s="351">
        <f t="shared" si="13"/>
        <v>0</v>
      </c>
    </row>
    <row r="338" spans="1:14" ht="14.25">
      <c r="A338" s="358" t="s">
        <v>43</v>
      </c>
      <c r="B338" s="355" t="s">
        <v>750</v>
      </c>
      <c r="C338" s="191" t="s">
        <v>751</v>
      </c>
      <c r="D338" s="191">
        <v>2</v>
      </c>
      <c r="E338" s="233" t="s">
        <v>753</v>
      </c>
      <c r="F338" s="140" t="s">
        <v>476</v>
      </c>
      <c r="G338" s="354" t="s">
        <v>772</v>
      </c>
      <c r="H338" s="354" t="s">
        <v>763</v>
      </c>
      <c r="I338" s="353">
        <v>0</v>
      </c>
      <c r="J338" s="353">
        <v>0</v>
      </c>
      <c r="K338" s="353">
        <v>0</v>
      </c>
      <c r="L338" s="353">
        <v>0</v>
      </c>
      <c r="M338" s="353">
        <v>0</v>
      </c>
      <c r="N338" s="351">
        <f t="shared" si="13"/>
        <v>0</v>
      </c>
    </row>
    <row r="339" spans="1:14" ht="27">
      <c r="A339" s="359" t="s">
        <v>57</v>
      </c>
      <c r="B339" s="355" t="s">
        <v>750</v>
      </c>
      <c r="C339" s="191" t="s">
        <v>751</v>
      </c>
      <c r="D339" s="191">
        <v>2</v>
      </c>
      <c r="E339" s="233" t="s">
        <v>753</v>
      </c>
      <c r="F339" s="140" t="s">
        <v>476</v>
      </c>
      <c r="G339" s="354" t="s">
        <v>772</v>
      </c>
      <c r="H339" s="354" t="s">
        <v>763</v>
      </c>
      <c r="I339" s="343">
        <f>SUM(I336:I338)</f>
        <v>13</v>
      </c>
      <c r="J339" s="343">
        <f>SUM(J336:J338)</f>
        <v>6</v>
      </c>
      <c r="K339" s="343">
        <f>SUM(K336:K338)</f>
        <v>5</v>
      </c>
      <c r="L339" s="343">
        <f>SUM(L336:L338)</f>
        <v>2</v>
      </c>
      <c r="M339" s="343">
        <f>SUM(M336:M338)</f>
        <v>0</v>
      </c>
      <c r="N339" s="351">
        <f t="shared" si="13"/>
        <v>13</v>
      </c>
    </row>
    <row r="340" spans="1:14" ht="14.25">
      <c r="A340" s="358" t="s">
        <v>5</v>
      </c>
      <c r="B340" s="355" t="s">
        <v>750</v>
      </c>
      <c r="C340" s="191" t="s">
        <v>751</v>
      </c>
      <c r="D340" s="191">
        <v>3</v>
      </c>
      <c r="E340" s="233" t="s">
        <v>754</v>
      </c>
      <c r="F340" s="140" t="s">
        <v>478</v>
      </c>
      <c r="G340" s="352" t="s">
        <v>773</v>
      </c>
      <c r="H340" s="354" t="s">
        <v>759</v>
      </c>
      <c r="I340" s="353">
        <v>17</v>
      </c>
      <c r="J340" s="353">
        <v>3</v>
      </c>
      <c r="K340" s="353">
        <v>7</v>
      </c>
      <c r="L340" s="353">
        <v>7</v>
      </c>
      <c r="M340" s="353">
        <v>0</v>
      </c>
      <c r="N340" s="351">
        <f t="shared" si="13"/>
        <v>17</v>
      </c>
    </row>
    <row r="341" spans="1:14" ht="14.25">
      <c r="A341" s="358" t="s">
        <v>6</v>
      </c>
      <c r="B341" s="355" t="s">
        <v>750</v>
      </c>
      <c r="C341" s="191" t="s">
        <v>751</v>
      </c>
      <c r="D341" s="191">
        <v>3</v>
      </c>
      <c r="E341" s="233" t="s">
        <v>754</v>
      </c>
      <c r="F341" s="140" t="s">
        <v>478</v>
      </c>
      <c r="G341" s="352" t="s">
        <v>773</v>
      </c>
      <c r="H341" s="354" t="s">
        <v>759</v>
      </c>
      <c r="I341" s="353">
        <v>0</v>
      </c>
      <c r="J341" s="353">
        <v>0</v>
      </c>
      <c r="K341" s="353">
        <v>0</v>
      </c>
      <c r="L341" s="353">
        <v>0</v>
      </c>
      <c r="M341" s="353">
        <v>0</v>
      </c>
      <c r="N341" s="351">
        <f t="shared" si="13"/>
        <v>0</v>
      </c>
    </row>
    <row r="342" spans="1:14" ht="14.25">
      <c r="A342" s="358" t="s">
        <v>43</v>
      </c>
      <c r="B342" s="355" t="s">
        <v>750</v>
      </c>
      <c r="C342" s="191" t="s">
        <v>751</v>
      </c>
      <c r="D342" s="191">
        <v>3</v>
      </c>
      <c r="E342" s="233" t="s">
        <v>754</v>
      </c>
      <c r="F342" s="140" t="s">
        <v>478</v>
      </c>
      <c r="G342" s="352" t="s">
        <v>773</v>
      </c>
      <c r="H342" s="354" t="s">
        <v>759</v>
      </c>
      <c r="I342" s="353">
        <v>0</v>
      </c>
      <c r="J342" s="353">
        <v>0</v>
      </c>
      <c r="K342" s="353">
        <v>0</v>
      </c>
      <c r="L342" s="353">
        <v>0</v>
      </c>
      <c r="M342" s="353">
        <v>0</v>
      </c>
      <c r="N342" s="351">
        <f t="shared" si="13"/>
        <v>0</v>
      </c>
    </row>
    <row r="343" spans="1:14" ht="27">
      <c r="A343" s="359" t="s">
        <v>57</v>
      </c>
      <c r="B343" s="355" t="s">
        <v>750</v>
      </c>
      <c r="C343" s="191" t="s">
        <v>751</v>
      </c>
      <c r="D343" s="191">
        <v>3</v>
      </c>
      <c r="E343" s="233" t="s">
        <v>754</v>
      </c>
      <c r="F343" s="140" t="s">
        <v>478</v>
      </c>
      <c r="G343" s="352" t="s">
        <v>773</v>
      </c>
      <c r="H343" s="354" t="s">
        <v>759</v>
      </c>
      <c r="I343" s="343">
        <f>SUM(I340:I342)</f>
        <v>17</v>
      </c>
      <c r="J343" s="343">
        <f>SUM(J340:J342)</f>
        <v>3</v>
      </c>
      <c r="K343" s="343">
        <f>SUM(K340:K342)</f>
        <v>7</v>
      </c>
      <c r="L343" s="343">
        <f>SUM(L340:L342)</f>
        <v>7</v>
      </c>
      <c r="M343" s="343">
        <f>SUM(M340:M342)</f>
        <v>0</v>
      </c>
      <c r="N343" s="351">
        <f t="shared" si="13"/>
        <v>17</v>
      </c>
    </row>
    <row r="344" spans="1:14" ht="14.25">
      <c r="A344" s="358" t="s">
        <v>5</v>
      </c>
      <c r="B344" s="355" t="s">
        <v>750</v>
      </c>
      <c r="C344" s="191" t="s">
        <v>751</v>
      </c>
      <c r="D344" s="191">
        <v>3</v>
      </c>
      <c r="E344" s="233" t="s">
        <v>754</v>
      </c>
      <c r="F344" s="140" t="s">
        <v>774</v>
      </c>
      <c r="G344" s="354" t="s">
        <v>775</v>
      </c>
      <c r="H344" s="354" t="s">
        <v>763</v>
      </c>
      <c r="I344" s="353">
        <v>17</v>
      </c>
      <c r="J344" s="353">
        <v>2</v>
      </c>
      <c r="K344" s="353">
        <v>7</v>
      </c>
      <c r="L344" s="353">
        <v>4</v>
      </c>
      <c r="M344" s="353">
        <v>4</v>
      </c>
      <c r="N344" s="351">
        <f t="shared" si="13"/>
        <v>17</v>
      </c>
    </row>
    <row r="345" spans="1:14" ht="14.25">
      <c r="A345" s="358" t="s">
        <v>6</v>
      </c>
      <c r="B345" s="355" t="s">
        <v>750</v>
      </c>
      <c r="C345" s="191" t="s">
        <v>751</v>
      </c>
      <c r="D345" s="191">
        <v>3</v>
      </c>
      <c r="E345" s="233" t="s">
        <v>754</v>
      </c>
      <c r="F345" s="140" t="s">
        <v>774</v>
      </c>
      <c r="G345" s="354" t="s">
        <v>775</v>
      </c>
      <c r="H345" s="354" t="s">
        <v>763</v>
      </c>
      <c r="I345" s="353">
        <v>0</v>
      </c>
      <c r="J345" s="353">
        <v>0</v>
      </c>
      <c r="K345" s="353">
        <v>0</v>
      </c>
      <c r="L345" s="353">
        <v>0</v>
      </c>
      <c r="M345" s="353">
        <v>0</v>
      </c>
      <c r="N345" s="351">
        <f t="shared" si="13"/>
        <v>0</v>
      </c>
    </row>
    <row r="346" spans="1:14" ht="14.25">
      <c r="A346" s="358" t="s">
        <v>43</v>
      </c>
      <c r="B346" s="355" t="s">
        <v>750</v>
      </c>
      <c r="C346" s="191" t="s">
        <v>751</v>
      </c>
      <c r="D346" s="191">
        <v>3</v>
      </c>
      <c r="E346" s="233" t="s">
        <v>754</v>
      </c>
      <c r="F346" s="140" t="s">
        <v>774</v>
      </c>
      <c r="G346" s="354" t="s">
        <v>775</v>
      </c>
      <c r="H346" s="354" t="s">
        <v>763</v>
      </c>
      <c r="I346" s="353">
        <v>0</v>
      </c>
      <c r="J346" s="353">
        <v>0</v>
      </c>
      <c r="K346" s="353">
        <v>0</v>
      </c>
      <c r="L346" s="353">
        <v>0</v>
      </c>
      <c r="M346" s="353">
        <v>0</v>
      </c>
      <c r="N346" s="351">
        <f t="shared" si="13"/>
        <v>0</v>
      </c>
    </row>
    <row r="347" spans="1:14" ht="27">
      <c r="A347" s="359" t="s">
        <v>57</v>
      </c>
      <c r="B347" s="355" t="s">
        <v>750</v>
      </c>
      <c r="C347" s="191" t="s">
        <v>751</v>
      </c>
      <c r="D347" s="191">
        <v>3</v>
      </c>
      <c r="E347" s="233" t="s">
        <v>754</v>
      </c>
      <c r="F347" s="140" t="s">
        <v>774</v>
      </c>
      <c r="G347" s="354" t="s">
        <v>775</v>
      </c>
      <c r="H347" s="354" t="s">
        <v>763</v>
      </c>
      <c r="I347" s="343">
        <f>SUM(I344:I346)</f>
        <v>17</v>
      </c>
      <c r="J347" s="343">
        <f>SUM(J344:J346)</f>
        <v>2</v>
      </c>
      <c r="K347" s="343">
        <f>SUM(K344:K346)</f>
        <v>7</v>
      </c>
      <c r="L347" s="343">
        <f>SUM(L344:L346)</f>
        <v>4</v>
      </c>
      <c r="M347" s="323">
        <f>SUM(M344:M346)</f>
        <v>4</v>
      </c>
      <c r="N347" s="351">
        <f t="shared" si="13"/>
        <v>17</v>
      </c>
    </row>
    <row r="348" spans="1:14" ht="14.25">
      <c r="A348" s="358" t="s">
        <v>5</v>
      </c>
      <c r="B348" s="355" t="s">
        <v>750</v>
      </c>
      <c r="C348" s="191" t="s">
        <v>751</v>
      </c>
      <c r="D348" s="191">
        <v>3</v>
      </c>
      <c r="E348" s="233" t="s">
        <v>754</v>
      </c>
      <c r="F348" s="140" t="s">
        <v>776</v>
      </c>
      <c r="G348" s="354" t="s">
        <v>777</v>
      </c>
      <c r="H348" s="354" t="s">
        <v>535</v>
      </c>
      <c r="I348" s="353">
        <v>17</v>
      </c>
      <c r="J348" s="353">
        <v>1</v>
      </c>
      <c r="K348" s="353">
        <v>11</v>
      </c>
      <c r="L348" s="353">
        <v>3</v>
      </c>
      <c r="M348" s="353">
        <v>2</v>
      </c>
      <c r="N348" s="351">
        <f t="shared" si="13"/>
        <v>17</v>
      </c>
    </row>
    <row r="349" spans="1:14" ht="14.25">
      <c r="A349" s="358" t="s">
        <v>6</v>
      </c>
      <c r="B349" s="355" t="s">
        <v>750</v>
      </c>
      <c r="C349" s="191" t="s">
        <v>751</v>
      </c>
      <c r="D349" s="191">
        <v>3</v>
      </c>
      <c r="E349" s="233" t="s">
        <v>754</v>
      </c>
      <c r="F349" s="140" t="s">
        <v>776</v>
      </c>
      <c r="G349" s="354" t="s">
        <v>777</v>
      </c>
      <c r="H349" s="354" t="s">
        <v>535</v>
      </c>
      <c r="I349" s="353">
        <v>0</v>
      </c>
      <c r="J349" s="353">
        <v>0</v>
      </c>
      <c r="K349" s="353">
        <v>0</v>
      </c>
      <c r="L349" s="353">
        <v>0</v>
      </c>
      <c r="M349" s="353">
        <v>0</v>
      </c>
      <c r="N349" s="351">
        <f t="shared" si="13"/>
        <v>0</v>
      </c>
    </row>
    <row r="350" spans="1:14" ht="14.25">
      <c r="A350" s="358" t="s">
        <v>43</v>
      </c>
      <c r="B350" s="355" t="s">
        <v>750</v>
      </c>
      <c r="C350" s="191" t="s">
        <v>751</v>
      </c>
      <c r="D350" s="191">
        <v>3</v>
      </c>
      <c r="E350" s="233" t="s">
        <v>754</v>
      </c>
      <c r="F350" s="140" t="s">
        <v>776</v>
      </c>
      <c r="G350" s="354" t="s">
        <v>777</v>
      </c>
      <c r="H350" s="354" t="s">
        <v>535</v>
      </c>
      <c r="I350" s="353">
        <v>0</v>
      </c>
      <c r="J350" s="353">
        <v>0</v>
      </c>
      <c r="K350" s="353">
        <v>0</v>
      </c>
      <c r="L350" s="353">
        <v>0</v>
      </c>
      <c r="M350" s="353">
        <v>0</v>
      </c>
      <c r="N350" s="351">
        <f t="shared" si="13"/>
        <v>0</v>
      </c>
    </row>
    <row r="351" spans="1:14" ht="27">
      <c r="A351" s="359" t="s">
        <v>57</v>
      </c>
      <c r="B351" s="355" t="s">
        <v>750</v>
      </c>
      <c r="C351" s="191" t="s">
        <v>751</v>
      </c>
      <c r="D351" s="191">
        <v>3</v>
      </c>
      <c r="E351" s="233" t="s">
        <v>754</v>
      </c>
      <c r="F351" s="140" t="s">
        <v>776</v>
      </c>
      <c r="G351" s="354" t="s">
        <v>777</v>
      </c>
      <c r="H351" s="354" t="s">
        <v>535</v>
      </c>
      <c r="I351" s="343">
        <f>SUM(I348:I350)</f>
        <v>17</v>
      </c>
      <c r="J351" s="343">
        <f>SUM(J348:J350)</f>
        <v>1</v>
      </c>
      <c r="K351" s="343">
        <f>SUM(K348:K350)</f>
        <v>11</v>
      </c>
      <c r="L351" s="343">
        <f>SUM(L348:L350)</f>
        <v>3</v>
      </c>
      <c r="M351" s="323">
        <f>SUM(M348:M350)</f>
        <v>2</v>
      </c>
      <c r="N351" s="351">
        <f t="shared" si="13"/>
        <v>17</v>
      </c>
    </row>
    <row r="352" spans="1:14" ht="14.25">
      <c r="A352" s="358" t="s">
        <v>5</v>
      </c>
      <c r="B352" s="355" t="s">
        <v>750</v>
      </c>
      <c r="C352" s="191" t="s">
        <v>751</v>
      </c>
      <c r="D352" s="191">
        <v>3</v>
      </c>
      <c r="E352" s="233" t="s">
        <v>754</v>
      </c>
      <c r="F352" s="140" t="s">
        <v>776</v>
      </c>
      <c r="G352" s="354" t="s">
        <v>778</v>
      </c>
      <c r="H352" s="354" t="s">
        <v>340</v>
      </c>
      <c r="I352" s="353">
        <v>17</v>
      </c>
      <c r="J352" s="353">
        <v>2</v>
      </c>
      <c r="K352" s="353">
        <v>8</v>
      </c>
      <c r="L352" s="353">
        <v>1</v>
      </c>
      <c r="M352" s="353">
        <v>6</v>
      </c>
      <c r="N352" s="351">
        <f t="shared" si="13"/>
        <v>17</v>
      </c>
    </row>
    <row r="353" spans="1:14" ht="14.25">
      <c r="A353" s="358" t="s">
        <v>6</v>
      </c>
      <c r="B353" s="355" t="s">
        <v>750</v>
      </c>
      <c r="C353" s="191" t="s">
        <v>751</v>
      </c>
      <c r="D353" s="191">
        <v>3</v>
      </c>
      <c r="E353" s="233" t="s">
        <v>754</v>
      </c>
      <c r="F353" s="140" t="s">
        <v>776</v>
      </c>
      <c r="G353" s="354" t="s">
        <v>778</v>
      </c>
      <c r="H353" s="354" t="s">
        <v>340</v>
      </c>
      <c r="I353" s="353">
        <v>0</v>
      </c>
      <c r="J353" s="353">
        <v>0</v>
      </c>
      <c r="K353" s="353">
        <v>0</v>
      </c>
      <c r="L353" s="353">
        <v>0</v>
      </c>
      <c r="M353" s="353">
        <v>0</v>
      </c>
      <c r="N353" s="351">
        <f t="shared" si="13"/>
        <v>0</v>
      </c>
    </row>
    <row r="354" spans="1:14" ht="14.25">
      <c r="A354" s="358" t="s">
        <v>43</v>
      </c>
      <c r="B354" s="355" t="s">
        <v>750</v>
      </c>
      <c r="C354" s="191" t="s">
        <v>751</v>
      </c>
      <c r="D354" s="191">
        <v>3</v>
      </c>
      <c r="E354" s="233" t="s">
        <v>754</v>
      </c>
      <c r="F354" s="140" t="s">
        <v>776</v>
      </c>
      <c r="G354" s="354" t="s">
        <v>778</v>
      </c>
      <c r="H354" s="354" t="s">
        <v>340</v>
      </c>
      <c r="I354" s="353">
        <v>0</v>
      </c>
      <c r="J354" s="353">
        <v>0</v>
      </c>
      <c r="K354" s="353">
        <v>0</v>
      </c>
      <c r="L354" s="353">
        <v>0</v>
      </c>
      <c r="M354" s="353">
        <v>0</v>
      </c>
      <c r="N354" s="351">
        <f t="shared" si="13"/>
        <v>0</v>
      </c>
    </row>
    <row r="355" spans="1:14" ht="27">
      <c r="A355" s="359" t="s">
        <v>57</v>
      </c>
      <c r="B355" s="355" t="s">
        <v>750</v>
      </c>
      <c r="C355" s="191" t="s">
        <v>751</v>
      </c>
      <c r="D355" s="191">
        <v>3</v>
      </c>
      <c r="E355" s="233" t="s">
        <v>754</v>
      </c>
      <c r="F355" s="140" t="s">
        <v>776</v>
      </c>
      <c r="G355" s="354" t="s">
        <v>778</v>
      </c>
      <c r="H355" s="354" t="s">
        <v>340</v>
      </c>
      <c r="I355" s="343">
        <f>SUM(I352:I354)</f>
        <v>17</v>
      </c>
      <c r="J355" s="343">
        <f>SUM(J352:J354)</f>
        <v>2</v>
      </c>
      <c r="K355" s="343">
        <f>SUM(K352:K354)</f>
        <v>8</v>
      </c>
      <c r="L355" s="343">
        <f>SUM(L352:L354)</f>
        <v>1</v>
      </c>
      <c r="M355" s="323">
        <f>SUM(M352:M354)</f>
        <v>6</v>
      </c>
      <c r="N355" s="351">
        <f t="shared" si="13"/>
        <v>17</v>
      </c>
    </row>
    <row r="356" spans="1:14" ht="14.25">
      <c r="A356" s="358" t="s">
        <v>5</v>
      </c>
      <c r="B356" s="355" t="s">
        <v>750</v>
      </c>
      <c r="C356" s="191" t="s">
        <v>751</v>
      </c>
      <c r="D356" s="191">
        <v>4</v>
      </c>
      <c r="E356" s="233" t="s">
        <v>755</v>
      </c>
      <c r="F356" s="140" t="s">
        <v>779</v>
      </c>
      <c r="G356" s="352" t="s">
        <v>780</v>
      </c>
      <c r="H356" s="354" t="s">
        <v>759</v>
      </c>
      <c r="I356" s="353">
        <v>15</v>
      </c>
      <c r="J356" s="353">
        <v>0</v>
      </c>
      <c r="K356" s="353">
        <v>10</v>
      </c>
      <c r="L356" s="353">
        <v>4</v>
      </c>
      <c r="M356" s="353">
        <v>1</v>
      </c>
      <c r="N356" s="351">
        <f>SUM(J356:M356)</f>
        <v>15</v>
      </c>
    </row>
    <row r="357" spans="1:14" ht="14.25">
      <c r="A357" s="358" t="s">
        <v>6</v>
      </c>
      <c r="B357" s="355" t="s">
        <v>750</v>
      </c>
      <c r="C357" s="191" t="s">
        <v>751</v>
      </c>
      <c r="D357" s="191">
        <v>4</v>
      </c>
      <c r="E357" s="233" t="s">
        <v>755</v>
      </c>
      <c r="F357" s="140" t="s">
        <v>779</v>
      </c>
      <c r="G357" s="352" t="s">
        <v>780</v>
      </c>
      <c r="H357" s="354" t="s">
        <v>759</v>
      </c>
      <c r="I357" s="353">
        <v>0</v>
      </c>
      <c r="J357" s="353">
        <v>0</v>
      </c>
      <c r="K357" s="353">
        <v>0</v>
      </c>
      <c r="L357" s="353">
        <v>0</v>
      </c>
      <c r="M357" s="353">
        <v>0</v>
      </c>
      <c r="N357" s="351">
        <f>SUM(J357:M357)</f>
        <v>0</v>
      </c>
    </row>
    <row r="358" spans="1:14" ht="14.25">
      <c r="A358" s="358" t="s">
        <v>43</v>
      </c>
      <c r="B358" s="355" t="s">
        <v>750</v>
      </c>
      <c r="C358" s="191" t="s">
        <v>751</v>
      </c>
      <c r="D358" s="191">
        <v>4</v>
      </c>
      <c r="E358" s="233" t="s">
        <v>755</v>
      </c>
      <c r="F358" s="140" t="s">
        <v>779</v>
      </c>
      <c r="G358" s="352" t="s">
        <v>780</v>
      </c>
      <c r="H358" s="354" t="s">
        <v>759</v>
      </c>
      <c r="I358" s="353">
        <v>0</v>
      </c>
      <c r="J358" s="353">
        <v>0</v>
      </c>
      <c r="K358" s="353">
        <v>0</v>
      </c>
      <c r="L358" s="353">
        <v>0</v>
      </c>
      <c r="M358" s="353">
        <v>0</v>
      </c>
      <c r="N358" s="351">
        <f>SUM(J358:M358)</f>
        <v>0</v>
      </c>
    </row>
    <row r="359" spans="1:14" ht="27">
      <c r="A359" s="359" t="s">
        <v>57</v>
      </c>
      <c r="B359" s="355" t="s">
        <v>750</v>
      </c>
      <c r="C359" s="191" t="s">
        <v>751</v>
      </c>
      <c r="D359" s="191">
        <v>4</v>
      </c>
      <c r="E359" s="233" t="s">
        <v>755</v>
      </c>
      <c r="F359" s="140" t="s">
        <v>779</v>
      </c>
      <c r="G359" s="352" t="s">
        <v>780</v>
      </c>
      <c r="H359" s="354" t="s">
        <v>759</v>
      </c>
      <c r="I359" s="343">
        <f>SUM(I356:I358)</f>
        <v>15</v>
      </c>
      <c r="J359" s="343">
        <f>SUM(J356:J358)</f>
        <v>0</v>
      </c>
      <c r="K359" s="343">
        <f>SUM(K356:K358)</f>
        <v>10</v>
      </c>
      <c r="L359" s="343">
        <f>SUM(L356:L358)</f>
        <v>4</v>
      </c>
      <c r="M359" s="323">
        <f>SUM(M356:M358)</f>
        <v>1</v>
      </c>
      <c r="N359" s="351">
        <f>SUM(J359:M359)</f>
        <v>15</v>
      </c>
    </row>
    <row r="360" spans="1:16" ht="14.25">
      <c r="A360" s="421" t="s">
        <v>5</v>
      </c>
      <c r="B360" s="140" t="s">
        <v>904</v>
      </c>
      <c r="C360" s="408" t="s">
        <v>905</v>
      </c>
      <c r="D360" s="140">
        <v>1</v>
      </c>
      <c r="E360" s="140" t="s">
        <v>906</v>
      </c>
      <c r="F360" s="140" t="s">
        <v>914</v>
      </c>
      <c r="G360" s="140" t="s">
        <v>915</v>
      </c>
      <c r="H360" s="140" t="s">
        <v>869</v>
      </c>
      <c r="I360" s="140">
        <v>13</v>
      </c>
      <c r="J360" s="140">
        <v>0</v>
      </c>
      <c r="K360" s="140">
        <v>8</v>
      </c>
      <c r="L360" s="140">
        <v>3</v>
      </c>
      <c r="M360" s="140">
        <v>2</v>
      </c>
      <c r="N360" s="232">
        <f aca="true" t="shared" si="14" ref="N360:N370">SUM(J360:M360)</f>
        <v>13</v>
      </c>
      <c r="O360" s="372"/>
      <c r="P360" s="372"/>
    </row>
    <row r="361" spans="1:16" ht="14.25">
      <c r="A361" s="421" t="s">
        <v>6</v>
      </c>
      <c r="B361" s="140" t="s">
        <v>904</v>
      </c>
      <c r="C361" s="408" t="s">
        <v>905</v>
      </c>
      <c r="D361" s="140">
        <v>1</v>
      </c>
      <c r="E361" s="140" t="s">
        <v>906</v>
      </c>
      <c r="F361" s="140" t="s">
        <v>914</v>
      </c>
      <c r="G361" s="140" t="s">
        <v>915</v>
      </c>
      <c r="H361" s="140" t="s">
        <v>869</v>
      </c>
      <c r="I361" s="140">
        <v>0</v>
      </c>
      <c r="J361" s="140">
        <v>0</v>
      </c>
      <c r="K361" s="140">
        <v>0</v>
      </c>
      <c r="L361" s="140">
        <v>0</v>
      </c>
      <c r="M361" s="140">
        <v>0</v>
      </c>
      <c r="N361" s="232">
        <f t="shared" si="14"/>
        <v>0</v>
      </c>
      <c r="O361" s="372"/>
      <c r="P361" s="372"/>
    </row>
    <row r="362" spans="1:16" ht="14.25">
      <c r="A362" s="421" t="s">
        <v>43</v>
      </c>
      <c r="B362" s="140" t="s">
        <v>904</v>
      </c>
      <c r="C362" s="408" t="s">
        <v>905</v>
      </c>
      <c r="D362" s="140">
        <v>1</v>
      </c>
      <c r="E362" s="140" t="s">
        <v>906</v>
      </c>
      <c r="F362" s="140" t="s">
        <v>914</v>
      </c>
      <c r="G362" s="140" t="s">
        <v>915</v>
      </c>
      <c r="H362" s="140" t="s">
        <v>869</v>
      </c>
      <c r="I362" s="140">
        <v>0</v>
      </c>
      <c r="J362" s="140">
        <v>0</v>
      </c>
      <c r="K362" s="140">
        <v>0</v>
      </c>
      <c r="L362" s="140">
        <v>0</v>
      </c>
      <c r="M362" s="140">
        <v>0</v>
      </c>
      <c r="N362" s="232">
        <f t="shared" si="14"/>
        <v>0</v>
      </c>
      <c r="O362" s="372"/>
      <c r="P362" s="372"/>
    </row>
    <row r="363" spans="1:16" ht="27">
      <c r="A363" s="422" t="s">
        <v>57</v>
      </c>
      <c r="B363" s="140" t="s">
        <v>904</v>
      </c>
      <c r="C363" s="408" t="s">
        <v>905</v>
      </c>
      <c r="D363" s="140">
        <v>1</v>
      </c>
      <c r="E363" s="140" t="s">
        <v>906</v>
      </c>
      <c r="F363" s="140" t="s">
        <v>914</v>
      </c>
      <c r="G363" s="140" t="s">
        <v>915</v>
      </c>
      <c r="H363" s="140" t="s">
        <v>869</v>
      </c>
      <c r="I363" s="140">
        <f aca="true" t="shared" si="15" ref="I363:N363">SUM(I360,I361,I362)</f>
        <v>13</v>
      </c>
      <c r="J363" s="140">
        <f t="shared" si="15"/>
        <v>0</v>
      </c>
      <c r="K363" s="140">
        <f t="shared" si="15"/>
        <v>8</v>
      </c>
      <c r="L363" s="140">
        <f t="shared" si="15"/>
        <v>3</v>
      </c>
      <c r="M363" s="423">
        <f t="shared" si="15"/>
        <v>2</v>
      </c>
      <c r="N363" s="424">
        <f t="shared" si="15"/>
        <v>13</v>
      </c>
      <c r="O363" s="372"/>
      <c r="P363" s="372"/>
    </row>
    <row r="364" spans="1:16" ht="14.25">
      <c r="A364" s="421" t="s">
        <v>5</v>
      </c>
      <c r="B364" s="140" t="s">
        <v>904</v>
      </c>
      <c r="C364" s="408" t="s">
        <v>905</v>
      </c>
      <c r="D364" s="140">
        <v>1</v>
      </c>
      <c r="E364" s="140" t="s">
        <v>906</v>
      </c>
      <c r="F364" s="140" t="s">
        <v>916</v>
      </c>
      <c r="G364" s="140" t="s">
        <v>917</v>
      </c>
      <c r="H364" s="140" t="s">
        <v>918</v>
      </c>
      <c r="I364" s="140">
        <v>13</v>
      </c>
      <c r="J364" s="140">
        <v>3</v>
      </c>
      <c r="K364" s="140">
        <v>6</v>
      </c>
      <c r="L364" s="140">
        <v>0</v>
      </c>
      <c r="M364" s="140">
        <v>4</v>
      </c>
      <c r="N364" s="232">
        <f>SUM(J364:M364)</f>
        <v>13</v>
      </c>
      <c r="O364" s="372"/>
      <c r="P364" s="372"/>
    </row>
    <row r="365" spans="1:16" ht="14.25">
      <c r="A365" s="421" t="s">
        <v>6</v>
      </c>
      <c r="B365" s="140" t="s">
        <v>904</v>
      </c>
      <c r="C365" s="408" t="s">
        <v>905</v>
      </c>
      <c r="D365" s="140">
        <v>1</v>
      </c>
      <c r="E365" s="140" t="s">
        <v>906</v>
      </c>
      <c r="F365" s="140" t="s">
        <v>916</v>
      </c>
      <c r="G365" s="140" t="s">
        <v>917</v>
      </c>
      <c r="H365" s="140" t="s">
        <v>918</v>
      </c>
      <c r="I365" s="140">
        <v>0</v>
      </c>
      <c r="J365" s="140">
        <v>0</v>
      </c>
      <c r="K365" s="140">
        <v>0</v>
      </c>
      <c r="L365" s="140">
        <v>0</v>
      </c>
      <c r="M365" s="140">
        <v>0</v>
      </c>
      <c r="N365" s="232">
        <f t="shared" si="14"/>
        <v>0</v>
      </c>
      <c r="O365" s="372"/>
      <c r="P365" s="372"/>
    </row>
    <row r="366" spans="1:16" ht="14.25">
      <c r="A366" s="421" t="s">
        <v>43</v>
      </c>
      <c r="B366" s="140" t="s">
        <v>904</v>
      </c>
      <c r="C366" s="408" t="s">
        <v>905</v>
      </c>
      <c r="D366" s="140">
        <v>1</v>
      </c>
      <c r="E366" s="140" t="s">
        <v>906</v>
      </c>
      <c r="F366" s="140" t="s">
        <v>916</v>
      </c>
      <c r="G366" s="140" t="s">
        <v>917</v>
      </c>
      <c r="H366" s="140" t="s">
        <v>918</v>
      </c>
      <c r="I366" s="140">
        <v>0</v>
      </c>
      <c r="J366" s="140">
        <v>0</v>
      </c>
      <c r="K366" s="140">
        <v>0</v>
      </c>
      <c r="L366" s="140">
        <v>0</v>
      </c>
      <c r="M366" s="140">
        <v>0</v>
      </c>
      <c r="N366" s="232">
        <f t="shared" si="14"/>
        <v>0</v>
      </c>
      <c r="O366" s="372"/>
      <c r="P366" s="372"/>
    </row>
    <row r="367" spans="1:16" ht="27">
      <c r="A367" s="422" t="s">
        <v>57</v>
      </c>
      <c r="B367" s="140" t="s">
        <v>904</v>
      </c>
      <c r="C367" s="408" t="s">
        <v>905</v>
      </c>
      <c r="D367" s="140">
        <v>1</v>
      </c>
      <c r="E367" s="140" t="s">
        <v>906</v>
      </c>
      <c r="F367" s="140" t="s">
        <v>916</v>
      </c>
      <c r="G367" s="140" t="s">
        <v>917</v>
      </c>
      <c r="H367" s="140" t="s">
        <v>918</v>
      </c>
      <c r="I367" s="140">
        <f>SUM(I364,I365,I366)</f>
        <v>13</v>
      </c>
      <c r="J367" s="140">
        <f>SUM(J364,J365,J366)</f>
        <v>3</v>
      </c>
      <c r="K367" s="140">
        <f>SUM(K364,K365,K366)</f>
        <v>6</v>
      </c>
      <c r="L367" s="140">
        <f>SUM(L364,L365,L366)</f>
        <v>0</v>
      </c>
      <c r="M367" s="423">
        <f>SUM(M364,M365,M366)</f>
        <v>4</v>
      </c>
      <c r="N367" s="232">
        <f>SUM(J367:M367)</f>
        <v>13</v>
      </c>
      <c r="O367" s="372"/>
      <c r="P367" s="372"/>
    </row>
    <row r="368" spans="1:16" ht="14.25">
      <c r="A368" s="421" t="s">
        <v>5</v>
      </c>
      <c r="B368" s="140" t="s">
        <v>904</v>
      </c>
      <c r="C368" s="408" t="s">
        <v>905</v>
      </c>
      <c r="D368" s="140">
        <v>1</v>
      </c>
      <c r="E368" s="140" t="s">
        <v>906</v>
      </c>
      <c r="F368" s="140" t="s">
        <v>919</v>
      </c>
      <c r="G368" s="140" t="s">
        <v>920</v>
      </c>
      <c r="H368" s="140" t="s">
        <v>869</v>
      </c>
      <c r="I368" s="140">
        <v>13</v>
      </c>
      <c r="J368" s="140">
        <v>0</v>
      </c>
      <c r="K368" s="140">
        <v>5</v>
      </c>
      <c r="L368" s="140">
        <v>5</v>
      </c>
      <c r="M368" s="140">
        <v>3</v>
      </c>
      <c r="N368" s="232">
        <f t="shared" si="14"/>
        <v>13</v>
      </c>
      <c r="O368" s="372"/>
      <c r="P368" s="372"/>
    </row>
    <row r="369" spans="1:16" ht="14.25">
      <c r="A369" s="421" t="s">
        <v>6</v>
      </c>
      <c r="B369" s="140" t="s">
        <v>904</v>
      </c>
      <c r="C369" s="408" t="s">
        <v>905</v>
      </c>
      <c r="D369" s="140">
        <v>1</v>
      </c>
      <c r="E369" s="140" t="s">
        <v>906</v>
      </c>
      <c r="F369" s="140" t="s">
        <v>919</v>
      </c>
      <c r="G369" s="140" t="s">
        <v>920</v>
      </c>
      <c r="H369" s="140" t="s">
        <v>869</v>
      </c>
      <c r="I369" s="140">
        <v>0</v>
      </c>
      <c r="J369" s="140">
        <v>0</v>
      </c>
      <c r="K369" s="140">
        <v>0</v>
      </c>
      <c r="L369" s="140">
        <v>0</v>
      </c>
      <c r="M369" s="140">
        <v>0</v>
      </c>
      <c r="N369" s="232">
        <f t="shared" si="14"/>
        <v>0</v>
      </c>
      <c r="O369" s="372"/>
      <c r="P369" s="372"/>
    </row>
    <row r="370" spans="1:16" ht="14.25">
      <c r="A370" s="421" t="s">
        <v>43</v>
      </c>
      <c r="B370" s="140" t="s">
        <v>904</v>
      </c>
      <c r="C370" s="408" t="s">
        <v>905</v>
      </c>
      <c r="D370" s="140">
        <v>1</v>
      </c>
      <c r="E370" s="140" t="s">
        <v>906</v>
      </c>
      <c r="F370" s="140" t="s">
        <v>919</v>
      </c>
      <c r="G370" s="140" t="s">
        <v>920</v>
      </c>
      <c r="H370" s="140" t="s">
        <v>869</v>
      </c>
      <c r="I370" s="140">
        <v>0</v>
      </c>
      <c r="J370" s="140">
        <v>0</v>
      </c>
      <c r="K370" s="140">
        <v>0</v>
      </c>
      <c r="L370" s="140">
        <v>0</v>
      </c>
      <c r="M370" s="140">
        <v>0</v>
      </c>
      <c r="N370" s="232">
        <f t="shared" si="14"/>
        <v>0</v>
      </c>
      <c r="O370" s="372"/>
      <c r="P370" s="372"/>
    </row>
    <row r="371" spans="1:16" ht="27">
      <c r="A371" s="422" t="s">
        <v>57</v>
      </c>
      <c r="B371" s="140" t="s">
        <v>904</v>
      </c>
      <c r="C371" s="408" t="s">
        <v>905</v>
      </c>
      <c r="D371" s="140">
        <v>1</v>
      </c>
      <c r="E371" s="140" t="s">
        <v>906</v>
      </c>
      <c r="F371" s="140" t="s">
        <v>919</v>
      </c>
      <c r="G371" s="140" t="s">
        <v>920</v>
      </c>
      <c r="H371" s="140" t="s">
        <v>869</v>
      </c>
      <c r="I371" s="140">
        <f>SUM(I368,I369,I370)</f>
        <v>13</v>
      </c>
      <c r="J371" s="140">
        <f>SUM(J368,J369,J370)</f>
        <v>0</v>
      </c>
      <c r="K371" s="140">
        <f>SUM(K368,K369,K370)</f>
        <v>5</v>
      </c>
      <c r="L371" s="140">
        <f>SUM(L368,L369,L370)</f>
        <v>5</v>
      </c>
      <c r="M371" s="423">
        <f>SUM(M368,M369,M370)</f>
        <v>3</v>
      </c>
      <c r="N371" s="232">
        <f aca="true" t="shared" si="16" ref="N371:N434">SUM(J371:M371)</f>
        <v>13</v>
      </c>
      <c r="O371" s="372"/>
      <c r="P371" s="372"/>
    </row>
    <row r="372" spans="1:16" ht="14.25">
      <c r="A372" s="421" t="s">
        <v>5</v>
      </c>
      <c r="B372" s="140" t="s">
        <v>904</v>
      </c>
      <c r="C372" s="408" t="s">
        <v>905</v>
      </c>
      <c r="D372" s="140">
        <v>2</v>
      </c>
      <c r="E372" s="140" t="s">
        <v>907</v>
      </c>
      <c r="F372" s="140" t="s">
        <v>342</v>
      </c>
      <c r="G372" s="140" t="s">
        <v>921</v>
      </c>
      <c r="H372" s="140" t="s">
        <v>531</v>
      </c>
      <c r="I372" s="140">
        <v>9</v>
      </c>
      <c r="J372" s="140">
        <v>5</v>
      </c>
      <c r="K372" s="140">
        <v>4</v>
      </c>
      <c r="L372" s="140">
        <v>0</v>
      </c>
      <c r="M372" s="140">
        <v>0</v>
      </c>
      <c r="N372" s="232">
        <f t="shared" si="16"/>
        <v>9</v>
      </c>
      <c r="O372" s="372"/>
      <c r="P372" s="372"/>
    </row>
    <row r="373" spans="1:16" ht="14.25">
      <c r="A373" s="421" t="s">
        <v>6</v>
      </c>
      <c r="B373" s="140" t="s">
        <v>904</v>
      </c>
      <c r="C373" s="408" t="s">
        <v>905</v>
      </c>
      <c r="D373" s="140">
        <v>2</v>
      </c>
      <c r="E373" s="140" t="s">
        <v>907</v>
      </c>
      <c r="F373" s="140" t="s">
        <v>342</v>
      </c>
      <c r="G373" s="140" t="s">
        <v>921</v>
      </c>
      <c r="H373" s="140" t="s">
        <v>531</v>
      </c>
      <c r="I373" s="140">
        <v>0</v>
      </c>
      <c r="J373" s="140">
        <v>0</v>
      </c>
      <c r="K373" s="140">
        <v>0</v>
      </c>
      <c r="L373" s="140">
        <v>0</v>
      </c>
      <c r="M373" s="140">
        <v>0</v>
      </c>
      <c r="N373" s="232">
        <f t="shared" si="16"/>
        <v>0</v>
      </c>
      <c r="O373" s="372"/>
      <c r="P373" s="372"/>
    </row>
    <row r="374" spans="1:16" ht="14.25">
      <c r="A374" s="421" t="s">
        <v>43</v>
      </c>
      <c r="B374" s="140" t="s">
        <v>904</v>
      </c>
      <c r="C374" s="408" t="s">
        <v>905</v>
      </c>
      <c r="D374" s="140">
        <v>2</v>
      </c>
      <c r="E374" s="140" t="s">
        <v>907</v>
      </c>
      <c r="F374" s="140" t="s">
        <v>342</v>
      </c>
      <c r="G374" s="140" t="s">
        <v>921</v>
      </c>
      <c r="H374" s="140" t="s">
        <v>531</v>
      </c>
      <c r="I374" s="140">
        <v>0</v>
      </c>
      <c r="J374" s="140">
        <v>0</v>
      </c>
      <c r="K374" s="140">
        <v>0</v>
      </c>
      <c r="L374" s="140">
        <v>0</v>
      </c>
      <c r="M374" s="140">
        <v>0</v>
      </c>
      <c r="N374" s="232">
        <f t="shared" si="16"/>
        <v>0</v>
      </c>
      <c r="O374" s="372"/>
      <c r="P374" s="372"/>
    </row>
    <row r="375" spans="1:16" ht="27">
      <c r="A375" s="422" t="s">
        <v>57</v>
      </c>
      <c r="B375" s="140" t="s">
        <v>904</v>
      </c>
      <c r="C375" s="408" t="s">
        <v>905</v>
      </c>
      <c r="D375" s="140">
        <v>2</v>
      </c>
      <c r="E375" s="140" t="s">
        <v>907</v>
      </c>
      <c r="F375" s="140" t="s">
        <v>342</v>
      </c>
      <c r="G375" s="140" t="s">
        <v>921</v>
      </c>
      <c r="H375" s="140" t="s">
        <v>531</v>
      </c>
      <c r="I375" s="140">
        <f>SUM(I372,I373,I374)</f>
        <v>9</v>
      </c>
      <c r="J375" s="140">
        <f>SUM(J372,J373,J374)</f>
        <v>5</v>
      </c>
      <c r="K375" s="140">
        <f>SUM(K372,K373,K374)</f>
        <v>4</v>
      </c>
      <c r="L375" s="140">
        <f>SUM(L372,L373,L374)</f>
        <v>0</v>
      </c>
      <c r="M375" s="155">
        <f>SUM(M372,M373,M374)</f>
        <v>0</v>
      </c>
      <c r="N375" s="232">
        <f t="shared" si="16"/>
        <v>9</v>
      </c>
      <c r="O375" s="372"/>
      <c r="P375" s="372"/>
    </row>
    <row r="376" spans="1:16" ht="14.25">
      <c r="A376" s="421" t="s">
        <v>5</v>
      </c>
      <c r="B376" s="140" t="s">
        <v>904</v>
      </c>
      <c r="C376" s="408" t="s">
        <v>905</v>
      </c>
      <c r="D376" s="140">
        <v>2</v>
      </c>
      <c r="E376" s="140" t="s">
        <v>907</v>
      </c>
      <c r="F376" s="140" t="s">
        <v>474</v>
      </c>
      <c r="G376" s="140" t="s">
        <v>922</v>
      </c>
      <c r="H376" s="140" t="s">
        <v>872</v>
      </c>
      <c r="I376" s="140">
        <v>9</v>
      </c>
      <c r="J376" s="140">
        <v>5</v>
      </c>
      <c r="K376" s="140">
        <v>3</v>
      </c>
      <c r="L376" s="140">
        <v>1</v>
      </c>
      <c r="M376" s="140">
        <v>0</v>
      </c>
      <c r="N376" s="232">
        <f t="shared" si="16"/>
        <v>9</v>
      </c>
      <c r="O376" s="372"/>
      <c r="P376" s="372"/>
    </row>
    <row r="377" spans="1:16" ht="14.25">
      <c r="A377" s="421" t="s">
        <v>6</v>
      </c>
      <c r="B377" s="140" t="s">
        <v>904</v>
      </c>
      <c r="C377" s="408" t="s">
        <v>905</v>
      </c>
      <c r="D377" s="140">
        <v>2</v>
      </c>
      <c r="E377" s="140" t="s">
        <v>907</v>
      </c>
      <c r="F377" s="140" t="s">
        <v>474</v>
      </c>
      <c r="G377" s="140" t="s">
        <v>922</v>
      </c>
      <c r="H377" s="140" t="s">
        <v>872</v>
      </c>
      <c r="I377" s="140">
        <v>0</v>
      </c>
      <c r="J377" s="140">
        <v>0</v>
      </c>
      <c r="K377" s="140">
        <v>0</v>
      </c>
      <c r="L377" s="140">
        <v>0</v>
      </c>
      <c r="M377" s="140">
        <v>0</v>
      </c>
      <c r="N377" s="232">
        <f t="shared" si="16"/>
        <v>0</v>
      </c>
      <c r="O377" s="372"/>
      <c r="P377" s="372"/>
    </row>
    <row r="378" spans="1:16" ht="14.25">
      <c r="A378" s="421" t="s">
        <v>43</v>
      </c>
      <c r="B378" s="140" t="s">
        <v>904</v>
      </c>
      <c r="C378" s="408" t="s">
        <v>905</v>
      </c>
      <c r="D378" s="140">
        <v>2</v>
      </c>
      <c r="E378" s="140" t="s">
        <v>907</v>
      </c>
      <c r="F378" s="140" t="s">
        <v>474</v>
      </c>
      <c r="G378" s="140" t="s">
        <v>922</v>
      </c>
      <c r="H378" s="140" t="s">
        <v>872</v>
      </c>
      <c r="I378" s="140">
        <v>0</v>
      </c>
      <c r="J378" s="140">
        <v>0</v>
      </c>
      <c r="K378" s="140">
        <v>0</v>
      </c>
      <c r="L378" s="140">
        <v>0</v>
      </c>
      <c r="M378" s="140">
        <v>0</v>
      </c>
      <c r="N378" s="232">
        <f t="shared" si="16"/>
        <v>0</v>
      </c>
      <c r="O378" s="372"/>
      <c r="P378" s="372"/>
    </row>
    <row r="379" spans="1:16" ht="27">
      <c r="A379" s="422" t="s">
        <v>57</v>
      </c>
      <c r="B379" s="140" t="s">
        <v>904</v>
      </c>
      <c r="C379" s="408" t="s">
        <v>905</v>
      </c>
      <c r="D379" s="140">
        <v>2</v>
      </c>
      <c r="E379" s="140" t="s">
        <v>907</v>
      </c>
      <c r="F379" s="140" t="s">
        <v>474</v>
      </c>
      <c r="G379" s="140" t="s">
        <v>922</v>
      </c>
      <c r="H379" s="140" t="s">
        <v>872</v>
      </c>
      <c r="I379" s="140">
        <f>SUM(I376,I377,I378)</f>
        <v>9</v>
      </c>
      <c r="J379" s="140">
        <f>SUM(J376,J377,J378)</f>
        <v>5</v>
      </c>
      <c r="K379" s="140">
        <f>SUM(K376,K377,K378)</f>
        <v>3</v>
      </c>
      <c r="L379" s="140">
        <f>SUM(L376,L377,L378)</f>
        <v>1</v>
      </c>
      <c r="M379" s="155">
        <f>SUM(M376,M377,M378)</f>
        <v>0</v>
      </c>
      <c r="N379" s="232">
        <f t="shared" si="16"/>
        <v>9</v>
      </c>
      <c r="O379" s="372"/>
      <c r="P379" s="372"/>
    </row>
    <row r="380" spans="1:16" ht="14.25">
      <c r="A380" s="425" t="s">
        <v>5</v>
      </c>
      <c r="B380" s="140" t="s">
        <v>904</v>
      </c>
      <c r="C380" s="408" t="s">
        <v>905</v>
      </c>
      <c r="D380" s="140">
        <v>2</v>
      </c>
      <c r="E380" s="140" t="s">
        <v>907</v>
      </c>
      <c r="F380" s="140" t="s">
        <v>923</v>
      </c>
      <c r="G380" s="140" t="s">
        <v>924</v>
      </c>
      <c r="H380" s="140" t="s">
        <v>925</v>
      </c>
      <c r="I380" s="140">
        <v>9</v>
      </c>
      <c r="J380" s="140">
        <v>3</v>
      </c>
      <c r="K380" s="140">
        <v>3</v>
      </c>
      <c r="L380" s="140">
        <v>3</v>
      </c>
      <c r="M380" s="140">
        <v>0</v>
      </c>
      <c r="N380" s="232">
        <f t="shared" si="16"/>
        <v>9</v>
      </c>
      <c r="O380" s="372"/>
      <c r="P380" s="372"/>
    </row>
    <row r="381" spans="1:16" ht="14.25">
      <c r="A381" s="421" t="s">
        <v>6</v>
      </c>
      <c r="B381" s="140" t="s">
        <v>904</v>
      </c>
      <c r="C381" s="408" t="s">
        <v>905</v>
      </c>
      <c r="D381" s="140">
        <v>2</v>
      </c>
      <c r="E381" s="140" t="s">
        <v>907</v>
      </c>
      <c r="F381" s="140" t="s">
        <v>923</v>
      </c>
      <c r="G381" s="140" t="s">
        <v>924</v>
      </c>
      <c r="H381" s="140" t="s">
        <v>925</v>
      </c>
      <c r="I381" s="140">
        <v>0</v>
      </c>
      <c r="J381" s="140">
        <v>0</v>
      </c>
      <c r="K381" s="140">
        <v>0</v>
      </c>
      <c r="L381" s="140">
        <v>0</v>
      </c>
      <c r="M381" s="140">
        <v>0</v>
      </c>
      <c r="N381" s="232">
        <f t="shared" si="16"/>
        <v>0</v>
      </c>
      <c r="O381" s="372"/>
      <c r="P381" s="372"/>
    </row>
    <row r="382" spans="1:16" ht="14.25">
      <c r="A382" s="421" t="s">
        <v>43</v>
      </c>
      <c r="B382" s="140" t="s">
        <v>904</v>
      </c>
      <c r="C382" s="408" t="s">
        <v>905</v>
      </c>
      <c r="D382" s="140">
        <v>2</v>
      </c>
      <c r="E382" s="140" t="s">
        <v>907</v>
      </c>
      <c r="F382" s="140" t="s">
        <v>923</v>
      </c>
      <c r="G382" s="140" t="s">
        <v>924</v>
      </c>
      <c r="H382" s="140" t="s">
        <v>925</v>
      </c>
      <c r="I382" s="140">
        <v>0</v>
      </c>
      <c r="J382" s="140">
        <v>0</v>
      </c>
      <c r="K382" s="140">
        <v>0</v>
      </c>
      <c r="L382" s="140">
        <v>0</v>
      </c>
      <c r="M382" s="140">
        <v>0</v>
      </c>
      <c r="N382" s="232">
        <f t="shared" si="16"/>
        <v>0</v>
      </c>
      <c r="O382" s="372"/>
      <c r="P382" s="372"/>
    </row>
    <row r="383" spans="1:16" ht="27">
      <c r="A383" s="422" t="s">
        <v>57</v>
      </c>
      <c r="B383" s="140" t="s">
        <v>904</v>
      </c>
      <c r="C383" s="408" t="s">
        <v>905</v>
      </c>
      <c r="D383" s="140">
        <v>2</v>
      </c>
      <c r="E383" s="140" t="s">
        <v>907</v>
      </c>
      <c r="F383" s="140" t="s">
        <v>923</v>
      </c>
      <c r="G383" s="140" t="s">
        <v>924</v>
      </c>
      <c r="H383" s="140" t="s">
        <v>925</v>
      </c>
      <c r="I383" s="140">
        <f>SUM(I380,I381,I382)</f>
        <v>9</v>
      </c>
      <c r="J383" s="140">
        <f>SUM(J380,J381,J382)</f>
        <v>3</v>
      </c>
      <c r="K383" s="140">
        <f>SUM(K380,K381,K382)</f>
        <v>3</v>
      </c>
      <c r="L383" s="140">
        <f>SUM(L380,L381,L382)</f>
        <v>3</v>
      </c>
      <c r="M383" s="140">
        <f>SUM(M380,M381,M382)</f>
        <v>0</v>
      </c>
      <c r="N383" s="232">
        <f t="shared" si="16"/>
        <v>9</v>
      </c>
      <c r="O383" s="372"/>
      <c r="P383" s="372"/>
    </row>
    <row r="384" spans="1:16" ht="14.25">
      <c r="A384" s="425" t="s">
        <v>5</v>
      </c>
      <c r="B384" s="140" t="s">
        <v>904</v>
      </c>
      <c r="C384" s="408" t="s">
        <v>905</v>
      </c>
      <c r="D384" s="140">
        <v>2</v>
      </c>
      <c r="E384" s="140" t="s">
        <v>907</v>
      </c>
      <c r="F384" s="140" t="s">
        <v>919</v>
      </c>
      <c r="G384" s="140" t="s">
        <v>920</v>
      </c>
      <c r="H384" s="140" t="s">
        <v>869</v>
      </c>
      <c r="I384" s="140">
        <v>9</v>
      </c>
      <c r="J384" s="140">
        <v>3</v>
      </c>
      <c r="K384" s="140">
        <v>3</v>
      </c>
      <c r="L384" s="140">
        <v>1</v>
      </c>
      <c r="M384" s="140">
        <v>2</v>
      </c>
      <c r="N384" s="232">
        <f t="shared" si="16"/>
        <v>9</v>
      </c>
      <c r="O384" s="372"/>
      <c r="P384" s="372"/>
    </row>
    <row r="385" spans="1:16" ht="14.25">
      <c r="A385" s="421" t="s">
        <v>6</v>
      </c>
      <c r="B385" s="140" t="s">
        <v>904</v>
      </c>
      <c r="C385" s="408" t="s">
        <v>905</v>
      </c>
      <c r="D385" s="140">
        <v>2</v>
      </c>
      <c r="E385" s="140" t="s">
        <v>907</v>
      </c>
      <c r="F385" s="140" t="s">
        <v>919</v>
      </c>
      <c r="G385" s="140" t="s">
        <v>920</v>
      </c>
      <c r="H385" s="140" t="s">
        <v>869</v>
      </c>
      <c r="I385" s="140">
        <v>0</v>
      </c>
      <c r="J385" s="140">
        <v>0</v>
      </c>
      <c r="K385" s="140">
        <v>0</v>
      </c>
      <c r="L385" s="140">
        <v>0</v>
      </c>
      <c r="M385" s="140">
        <v>0</v>
      </c>
      <c r="N385" s="232">
        <f t="shared" si="16"/>
        <v>0</v>
      </c>
      <c r="O385" s="372"/>
      <c r="P385" s="372"/>
    </row>
    <row r="386" spans="1:16" ht="14.25">
      <c r="A386" s="421" t="s">
        <v>43</v>
      </c>
      <c r="B386" s="140" t="s">
        <v>904</v>
      </c>
      <c r="C386" s="408" t="s">
        <v>905</v>
      </c>
      <c r="D386" s="140">
        <v>2</v>
      </c>
      <c r="E386" s="140" t="s">
        <v>907</v>
      </c>
      <c r="F386" s="140" t="s">
        <v>919</v>
      </c>
      <c r="G386" s="140" t="s">
        <v>920</v>
      </c>
      <c r="H386" s="140" t="s">
        <v>869</v>
      </c>
      <c r="I386" s="140">
        <v>0</v>
      </c>
      <c r="J386" s="140">
        <v>0</v>
      </c>
      <c r="K386" s="140">
        <v>0</v>
      </c>
      <c r="L386" s="140">
        <v>0</v>
      </c>
      <c r="M386" s="140">
        <v>0</v>
      </c>
      <c r="N386" s="232">
        <f t="shared" si="16"/>
        <v>0</v>
      </c>
      <c r="O386" s="372"/>
      <c r="P386" s="372"/>
    </row>
    <row r="387" spans="1:16" ht="27">
      <c r="A387" s="422" t="s">
        <v>57</v>
      </c>
      <c r="B387" s="140" t="s">
        <v>904</v>
      </c>
      <c r="C387" s="408" t="s">
        <v>905</v>
      </c>
      <c r="D387" s="140">
        <v>2</v>
      </c>
      <c r="E387" s="140" t="s">
        <v>907</v>
      </c>
      <c r="F387" s="140" t="s">
        <v>919</v>
      </c>
      <c r="G387" s="140" t="s">
        <v>920</v>
      </c>
      <c r="H387" s="140" t="s">
        <v>869</v>
      </c>
      <c r="I387" s="140">
        <f>SUM(I384,I385,I386)</f>
        <v>9</v>
      </c>
      <c r="J387" s="140">
        <f>SUM(J384,J385,J386)</f>
        <v>3</v>
      </c>
      <c r="K387" s="140">
        <f>SUM(K384,K385,K386)</f>
        <v>3</v>
      </c>
      <c r="L387" s="140">
        <f>SUM(L384,L385,L386)</f>
        <v>1</v>
      </c>
      <c r="M387" s="423">
        <f>SUM(M384,M385,M386)</f>
        <v>2</v>
      </c>
      <c r="N387" s="232">
        <f t="shared" si="16"/>
        <v>9</v>
      </c>
      <c r="O387" s="372"/>
      <c r="P387" s="372"/>
    </row>
    <row r="388" spans="1:16" ht="14.25">
      <c r="A388" s="425" t="s">
        <v>5</v>
      </c>
      <c r="B388" s="426" t="s">
        <v>908</v>
      </c>
      <c r="C388" s="427" t="s">
        <v>909</v>
      </c>
      <c r="D388" s="428">
        <v>1</v>
      </c>
      <c r="E388" s="101" t="s">
        <v>910</v>
      </c>
      <c r="F388" s="429" t="s">
        <v>474</v>
      </c>
      <c r="G388" s="307" t="s">
        <v>926</v>
      </c>
      <c r="H388" s="140" t="s">
        <v>869</v>
      </c>
      <c r="I388" s="428">
        <v>13</v>
      </c>
      <c r="J388" s="428">
        <v>8</v>
      </c>
      <c r="K388" s="428">
        <v>3</v>
      </c>
      <c r="L388" s="428">
        <v>0</v>
      </c>
      <c r="M388" s="428">
        <v>2</v>
      </c>
      <c r="N388" s="232">
        <f t="shared" si="16"/>
        <v>13</v>
      </c>
      <c r="O388" s="372"/>
      <c r="P388" s="372"/>
    </row>
    <row r="389" spans="1:16" ht="14.25">
      <c r="A389" s="421" t="s">
        <v>6</v>
      </c>
      <c r="B389" s="169" t="s">
        <v>908</v>
      </c>
      <c r="C389" s="141" t="s">
        <v>909</v>
      </c>
      <c r="D389" s="140">
        <v>1</v>
      </c>
      <c r="E389" s="101" t="s">
        <v>910</v>
      </c>
      <c r="F389" s="429" t="s">
        <v>474</v>
      </c>
      <c r="G389" s="307" t="s">
        <v>926</v>
      </c>
      <c r="H389" s="140" t="s">
        <v>869</v>
      </c>
      <c r="I389" s="140">
        <v>0</v>
      </c>
      <c r="J389" s="140">
        <v>0</v>
      </c>
      <c r="K389" s="140">
        <v>0</v>
      </c>
      <c r="L389" s="140">
        <v>0</v>
      </c>
      <c r="M389" s="140">
        <v>0</v>
      </c>
      <c r="N389" s="232">
        <f t="shared" si="16"/>
        <v>0</v>
      </c>
      <c r="O389" s="372"/>
      <c r="P389" s="372"/>
    </row>
    <row r="390" spans="1:16" ht="14.25">
      <c r="A390" s="421" t="s">
        <v>43</v>
      </c>
      <c r="B390" s="169" t="s">
        <v>908</v>
      </c>
      <c r="C390" s="141" t="s">
        <v>909</v>
      </c>
      <c r="D390" s="140">
        <v>1</v>
      </c>
      <c r="E390" s="101" t="s">
        <v>910</v>
      </c>
      <c r="F390" s="429" t="s">
        <v>474</v>
      </c>
      <c r="G390" s="307" t="s">
        <v>926</v>
      </c>
      <c r="H390" s="140" t="s">
        <v>869</v>
      </c>
      <c r="I390" s="140">
        <v>0</v>
      </c>
      <c r="J390" s="140">
        <v>0</v>
      </c>
      <c r="K390" s="140">
        <v>0</v>
      </c>
      <c r="L390" s="140">
        <v>0</v>
      </c>
      <c r="M390" s="140">
        <v>0</v>
      </c>
      <c r="N390" s="232">
        <f t="shared" si="16"/>
        <v>0</v>
      </c>
      <c r="O390" s="372"/>
      <c r="P390" s="372"/>
    </row>
    <row r="391" spans="1:16" ht="27">
      <c r="A391" s="422" t="s">
        <v>57</v>
      </c>
      <c r="B391" s="169" t="s">
        <v>908</v>
      </c>
      <c r="C391" s="141" t="s">
        <v>909</v>
      </c>
      <c r="D391" s="140">
        <v>1</v>
      </c>
      <c r="E391" s="101" t="s">
        <v>910</v>
      </c>
      <c r="F391" s="429" t="s">
        <v>474</v>
      </c>
      <c r="G391" s="307" t="s">
        <v>926</v>
      </c>
      <c r="H391" s="140" t="s">
        <v>869</v>
      </c>
      <c r="I391" s="140">
        <f>SUM(I388,I389,I390)</f>
        <v>13</v>
      </c>
      <c r="J391" s="140">
        <f>SUM(J388,J389,J390)</f>
        <v>8</v>
      </c>
      <c r="K391" s="140">
        <f>SUM(K388,K389,K390)</f>
        <v>3</v>
      </c>
      <c r="L391" s="140">
        <f>SUM(L388,L389,L390)</f>
        <v>0</v>
      </c>
      <c r="M391" s="423">
        <f>SUM(M388,M389,M390)</f>
        <v>2</v>
      </c>
      <c r="N391" s="232">
        <f t="shared" si="16"/>
        <v>13</v>
      </c>
      <c r="O391" s="372"/>
      <c r="P391" s="372"/>
    </row>
    <row r="392" spans="1:16" ht="14.25">
      <c r="A392" s="425" t="s">
        <v>5</v>
      </c>
      <c r="B392" s="169" t="s">
        <v>908</v>
      </c>
      <c r="C392" s="141" t="s">
        <v>909</v>
      </c>
      <c r="D392" s="140">
        <v>1</v>
      </c>
      <c r="E392" s="101" t="s">
        <v>910</v>
      </c>
      <c r="F392" s="430" t="s">
        <v>760</v>
      </c>
      <c r="G392" s="206" t="s">
        <v>927</v>
      </c>
      <c r="H392" s="155" t="s">
        <v>531</v>
      </c>
      <c r="I392" s="140">
        <v>13</v>
      </c>
      <c r="J392" s="140">
        <v>8</v>
      </c>
      <c r="K392" s="140">
        <v>3</v>
      </c>
      <c r="L392" s="140">
        <v>0</v>
      </c>
      <c r="M392" s="140">
        <v>2</v>
      </c>
      <c r="N392" s="232">
        <f t="shared" si="16"/>
        <v>13</v>
      </c>
      <c r="O392" s="372"/>
      <c r="P392" s="372"/>
    </row>
    <row r="393" spans="1:16" ht="14.25">
      <c r="A393" s="421" t="s">
        <v>6</v>
      </c>
      <c r="B393" s="169" t="s">
        <v>908</v>
      </c>
      <c r="C393" s="141" t="s">
        <v>909</v>
      </c>
      <c r="D393" s="140">
        <v>1</v>
      </c>
      <c r="E393" s="101" t="s">
        <v>910</v>
      </c>
      <c r="F393" s="430" t="s">
        <v>760</v>
      </c>
      <c r="G393" s="206" t="s">
        <v>927</v>
      </c>
      <c r="H393" s="155" t="s">
        <v>531</v>
      </c>
      <c r="I393" s="140">
        <v>0</v>
      </c>
      <c r="J393" s="140">
        <v>0</v>
      </c>
      <c r="K393" s="140">
        <v>0</v>
      </c>
      <c r="L393" s="140">
        <v>0</v>
      </c>
      <c r="M393" s="140">
        <v>0</v>
      </c>
      <c r="N393" s="232">
        <f t="shared" si="16"/>
        <v>0</v>
      </c>
      <c r="O393" s="372"/>
      <c r="P393" s="372"/>
    </row>
    <row r="394" spans="1:16" ht="14.25">
      <c r="A394" s="421" t="s">
        <v>43</v>
      </c>
      <c r="B394" s="169" t="s">
        <v>908</v>
      </c>
      <c r="C394" s="141" t="s">
        <v>909</v>
      </c>
      <c r="D394" s="140">
        <v>1</v>
      </c>
      <c r="E394" s="101" t="s">
        <v>910</v>
      </c>
      <c r="F394" s="430" t="s">
        <v>760</v>
      </c>
      <c r="G394" s="206" t="s">
        <v>927</v>
      </c>
      <c r="H394" s="155" t="s">
        <v>531</v>
      </c>
      <c r="I394" s="140">
        <v>0</v>
      </c>
      <c r="J394" s="140">
        <v>0</v>
      </c>
      <c r="K394" s="140">
        <v>0</v>
      </c>
      <c r="L394" s="140">
        <v>0</v>
      </c>
      <c r="M394" s="140">
        <v>0</v>
      </c>
      <c r="N394" s="232">
        <f t="shared" si="16"/>
        <v>0</v>
      </c>
      <c r="O394" s="372"/>
      <c r="P394" s="372"/>
    </row>
    <row r="395" spans="1:16" ht="27">
      <c r="A395" s="422" t="s">
        <v>57</v>
      </c>
      <c r="B395" s="169" t="s">
        <v>908</v>
      </c>
      <c r="C395" s="141" t="s">
        <v>909</v>
      </c>
      <c r="D395" s="140">
        <v>1</v>
      </c>
      <c r="E395" s="101" t="s">
        <v>910</v>
      </c>
      <c r="F395" s="430" t="s">
        <v>760</v>
      </c>
      <c r="G395" s="155" t="s">
        <v>927</v>
      </c>
      <c r="H395" s="155" t="s">
        <v>531</v>
      </c>
      <c r="I395" s="140">
        <f>SUM(I392,I393,I394)</f>
        <v>13</v>
      </c>
      <c r="J395" s="140">
        <f>SUM(J392,J393,J394)</f>
        <v>8</v>
      </c>
      <c r="K395" s="140">
        <f>SUM(K392,K393,K394)</f>
        <v>3</v>
      </c>
      <c r="L395" s="140">
        <f>SUM(L392,L393,L394)</f>
        <v>0</v>
      </c>
      <c r="M395" s="423">
        <f>SUM(M392,M393,M394)</f>
        <v>2</v>
      </c>
      <c r="N395" s="232">
        <f t="shared" si="16"/>
        <v>13</v>
      </c>
      <c r="O395" s="372"/>
      <c r="P395" s="372"/>
    </row>
    <row r="396" spans="1:16" ht="14.25">
      <c r="A396" s="425" t="s">
        <v>5</v>
      </c>
      <c r="B396" s="169" t="s">
        <v>908</v>
      </c>
      <c r="C396" s="141" t="s">
        <v>909</v>
      </c>
      <c r="D396" s="140">
        <v>1</v>
      </c>
      <c r="E396" s="101" t="s">
        <v>910</v>
      </c>
      <c r="F396" s="430" t="s">
        <v>485</v>
      </c>
      <c r="G396" s="431" t="s">
        <v>928</v>
      </c>
      <c r="H396" s="155" t="s">
        <v>929</v>
      </c>
      <c r="I396" s="140">
        <v>13</v>
      </c>
      <c r="J396" s="140">
        <v>9</v>
      </c>
      <c r="K396" s="140">
        <v>2</v>
      </c>
      <c r="L396" s="140">
        <v>0</v>
      </c>
      <c r="M396" s="140">
        <v>2</v>
      </c>
      <c r="N396" s="232">
        <f t="shared" si="16"/>
        <v>13</v>
      </c>
      <c r="O396" s="372"/>
      <c r="P396" s="372"/>
    </row>
    <row r="397" spans="1:16" ht="14.25">
      <c r="A397" s="421" t="s">
        <v>6</v>
      </c>
      <c r="B397" s="169" t="s">
        <v>908</v>
      </c>
      <c r="C397" s="141" t="s">
        <v>909</v>
      </c>
      <c r="D397" s="140">
        <v>1</v>
      </c>
      <c r="E397" s="101" t="s">
        <v>910</v>
      </c>
      <c r="F397" s="430" t="s">
        <v>485</v>
      </c>
      <c r="G397" s="431" t="s">
        <v>928</v>
      </c>
      <c r="H397" s="155" t="s">
        <v>929</v>
      </c>
      <c r="I397" s="140">
        <v>0</v>
      </c>
      <c r="J397" s="140">
        <v>0</v>
      </c>
      <c r="K397" s="140">
        <v>0</v>
      </c>
      <c r="L397" s="140">
        <v>0</v>
      </c>
      <c r="M397" s="140">
        <v>0</v>
      </c>
      <c r="N397" s="232">
        <f t="shared" si="16"/>
        <v>0</v>
      </c>
      <c r="O397" s="372"/>
      <c r="P397" s="372"/>
    </row>
    <row r="398" spans="1:16" ht="14.25">
      <c r="A398" s="421" t="s">
        <v>43</v>
      </c>
      <c r="B398" s="169" t="s">
        <v>908</v>
      </c>
      <c r="C398" s="141" t="s">
        <v>909</v>
      </c>
      <c r="D398" s="140">
        <v>1</v>
      </c>
      <c r="E398" s="101" t="s">
        <v>910</v>
      </c>
      <c r="F398" s="430" t="s">
        <v>485</v>
      </c>
      <c r="G398" s="431" t="s">
        <v>928</v>
      </c>
      <c r="H398" s="155" t="s">
        <v>929</v>
      </c>
      <c r="I398" s="140">
        <v>0</v>
      </c>
      <c r="J398" s="140">
        <v>0</v>
      </c>
      <c r="K398" s="140">
        <v>0</v>
      </c>
      <c r="L398" s="140">
        <v>0</v>
      </c>
      <c r="M398" s="140">
        <v>0</v>
      </c>
      <c r="N398" s="232">
        <f t="shared" si="16"/>
        <v>0</v>
      </c>
      <c r="O398" s="372"/>
      <c r="P398" s="372"/>
    </row>
    <row r="399" spans="1:16" ht="27">
      <c r="A399" s="422" t="s">
        <v>57</v>
      </c>
      <c r="B399" s="169" t="s">
        <v>908</v>
      </c>
      <c r="C399" s="141" t="s">
        <v>909</v>
      </c>
      <c r="D399" s="140">
        <v>1</v>
      </c>
      <c r="E399" s="101" t="s">
        <v>910</v>
      </c>
      <c r="F399" s="430" t="s">
        <v>485</v>
      </c>
      <c r="G399" s="431" t="s">
        <v>928</v>
      </c>
      <c r="H399" s="155" t="s">
        <v>929</v>
      </c>
      <c r="I399" s="140">
        <f>SUM(I396,I397,I398)</f>
        <v>13</v>
      </c>
      <c r="J399" s="140">
        <f>SUM(J396,J397,J398,)</f>
        <v>9</v>
      </c>
      <c r="K399" s="140">
        <f>SUM(K396,K397,K398,)</f>
        <v>2</v>
      </c>
      <c r="L399" s="140">
        <f>SUM(L396,L397,L398,)</f>
        <v>0</v>
      </c>
      <c r="M399" s="423">
        <f>SUM(M396,M397,M398,)</f>
        <v>2</v>
      </c>
      <c r="N399" s="232">
        <f t="shared" si="16"/>
        <v>13</v>
      </c>
      <c r="O399" s="372"/>
      <c r="P399" s="372"/>
    </row>
    <row r="400" spans="1:16" ht="14.25">
      <c r="A400" s="425" t="s">
        <v>5</v>
      </c>
      <c r="B400" s="169" t="s">
        <v>908</v>
      </c>
      <c r="C400" s="141" t="s">
        <v>909</v>
      </c>
      <c r="D400" s="140">
        <v>1</v>
      </c>
      <c r="E400" s="101" t="s">
        <v>910</v>
      </c>
      <c r="F400" s="430" t="s">
        <v>710</v>
      </c>
      <c r="G400" s="431" t="s">
        <v>930</v>
      </c>
      <c r="H400" s="155" t="s">
        <v>931</v>
      </c>
      <c r="I400" s="140">
        <v>13</v>
      </c>
      <c r="J400" s="140">
        <v>6</v>
      </c>
      <c r="K400" s="140">
        <v>5</v>
      </c>
      <c r="L400" s="140">
        <v>0</v>
      </c>
      <c r="M400" s="140">
        <v>2</v>
      </c>
      <c r="N400" s="232">
        <f t="shared" si="16"/>
        <v>13</v>
      </c>
      <c r="O400" s="372"/>
      <c r="P400" s="372"/>
    </row>
    <row r="401" spans="1:16" ht="14.25">
      <c r="A401" s="421" t="s">
        <v>6</v>
      </c>
      <c r="B401" s="169" t="s">
        <v>908</v>
      </c>
      <c r="C401" s="141" t="s">
        <v>909</v>
      </c>
      <c r="D401" s="140">
        <v>1</v>
      </c>
      <c r="E401" s="101" t="s">
        <v>910</v>
      </c>
      <c r="F401" s="430" t="s">
        <v>710</v>
      </c>
      <c r="G401" s="431" t="s">
        <v>930</v>
      </c>
      <c r="H401" s="155" t="s">
        <v>931</v>
      </c>
      <c r="I401" s="140">
        <v>0</v>
      </c>
      <c r="J401" s="140">
        <v>0</v>
      </c>
      <c r="K401" s="140">
        <v>0</v>
      </c>
      <c r="L401" s="140">
        <v>0</v>
      </c>
      <c r="M401" s="140">
        <v>0</v>
      </c>
      <c r="N401" s="232">
        <f t="shared" si="16"/>
        <v>0</v>
      </c>
      <c r="O401" s="372"/>
      <c r="P401" s="372"/>
    </row>
    <row r="402" spans="1:16" ht="14.25">
      <c r="A402" s="421" t="s">
        <v>43</v>
      </c>
      <c r="B402" s="169" t="s">
        <v>908</v>
      </c>
      <c r="C402" s="141" t="s">
        <v>909</v>
      </c>
      <c r="D402" s="140">
        <v>1</v>
      </c>
      <c r="E402" s="101" t="s">
        <v>910</v>
      </c>
      <c r="F402" s="430" t="s">
        <v>710</v>
      </c>
      <c r="G402" s="431" t="s">
        <v>930</v>
      </c>
      <c r="H402" s="155" t="s">
        <v>931</v>
      </c>
      <c r="I402" s="140">
        <v>0</v>
      </c>
      <c r="J402" s="140">
        <v>0</v>
      </c>
      <c r="K402" s="140">
        <v>0</v>
      </c>
      <c r="L402" s="140">
        <v>0</v>
      </c>
      <c r="M402" s="140">
        <v>0</v>
      </c>
      <c r="N402" s="232">
        <f t="shared" si="16"/>
        <v>0</v>
      </c>
      <c r="O402" s="372"/>
      <c r="P402" s="372"/>
    </row>
    <row r="403" spans="1:16" ht="27">
      <c r="A403" s="422" t="s">
        <v>57</v>
      </c>
      <c r="B403" s="169" t="s">
        <v>908</v>
      </c>
      <c r="C403" s="141" t="s">
        <v>909</v>
      </c>
      <c r="D403" s="140">
        <v>1</v>
      </c>
      <c r="E403" s="101" t="s">
        <v>910</v>
      </c>
      <c r="F403" s="430" t="s">
        <v>710</v>
      </c>
      <c r="G403" s="431" t="s">
        <v>930</v>
      </c>
      <c r="H403" s="155" t="s">
        <v>931</v>
      </c>
      <c r="I403" s="140">
        <f>SUM(I400,I401,I402)</f>
        <v>13</v>
      </c>
      <c r="J403" s="140">
        <f>SUM(J400,J401,J402,)</f>
        <v>6</v>
      </c>
      <c r="K403" s="140">
        <f>SUM(K400,K401,K402,)</f>
        <v>5</v>
      </c>
      <c r="L403" s="140">
        <f>SUM(L400,L401,L402,)</f>
        <v>0</v>
      </c>
      <c r="M403" s="423">
        <f>SUM(M400,M401,M402,)</f>
        <v>2</v>
      </c>
      <c r="N403" s="232">
        <f t="shared" si="16"/>
        <v>13</v>
      </c>
      <c r="O403" s="372"/>
      <c r="P403" s="372"/>
    </row>
    <row r="404" spans="1:16" ht="14.25">
      <c r="A404" s="425" t="s">
        <v>5</v>
      </c>
      <c r="B404" s="169" t="s">
        <v>908</v>
      </c>
      <c r="C404" s="141" t="s">
        <v>909</v>
      </c>
      <c r="D404" s="140">
        <v>1</v>
      </c>
      <c r="E404" s="101" t="s">
        <v>910</v>
      </c>
      <c r="F404" s="430" t="s">
        <v>932</v>
      </c>
      <c r="G404" s="431" t="s">
        <v>933</v>
      </c>
      <c r="H404" s="155" t="s">
        <v>934</v>
      </c>
      <c r="I404" s="140">
        <v>13</v>
      </c>
      <c r="J404" s="140">
        <v>4</v>
      </c>
      <c r="K404" s="140">
        <v>7</v>
      </c>
      <c r="L404" s="140">
        <v>0</v>
      </c>
      <c r="M404" s="140">
        <v>2</v>
      </c>
      <c r="N404" s="232">
        <f t="shared" si="16"/>
        <v>13</v>
      </c>
      <c r="O404" s="372"/>
      <c r="P404" s="372"/>
    </row>
    <row r="405" spans="1:16" ht="14.25">
      <c r="A405" s="421" t="s">
        <v>6</v>
      </c>
      <c r="B405" s="169" t="s">
        <v>908</v>
      </c>
      <c r="C405" s="141" t="s">
        <v>909</v>
      </c>
      <c r="D405" s="140">
        <v>1</v>
      </c>
      <c r="E405" s="101" t="s">
        <v>910</v>
      </c>
      <c r="F405" s="430" t="s">
        <v>932</v>
      </c>
      <c r="G405" s="431" t="s">
        <v>933</v>
      </c>
      <c r="H405" s="155" t="s">
        <v>934</v>
      </c>
      <c r="I405" s="140">
        <v>0</v>
      </c>
      <c r="J405" s="140">
        <v>0</v>
      </c>
      <c r="K405" s="140">
        <v>0</v>
      </c>
      <c r="L405" s="140">
        <v>0</v>
      </c>
      <c r="M405" s="140">
        <v>0</v>
      </c>
      <c r="N405" s="232">
        <f t="shared" si="16"/>
        <v>0</v>
      </c>
      <c r="O405" s="372"/>
      <c r="P405" s="372"/>
    </row>
    <row r="406" spans="1:16" ht="14.25">
      <c r="A406" s="421" t="s">
        <v>43</v>
      </c>
      <c r="B406" s="169" t="s">
        <v>908</v>
      </c>
      <c r="C406" s="141" t="s">
        <v>909</v>
      </c>
      <c r="D406" s="140">
        <v>1</v>
      </c>
      <c r="E406" s="101" t="s">
        <v>910</v>
      </c>
      <c r="F406" s="430" t="s">
        <v>932</v>
      </c>
      <c r="G406" s="431" t="s">
        <v>933</v>
      </c>
      <c r="H406" s="155" t="s">
        <v>934</v>
      </c>
      <c r="I406" s="140">
        <v>0</v>
      </c>
      <c r="J406" s="140">
        <v>0</v>
      </c>
      <c r="K406" s="140">
        <v>0</v>
      </c>
      <c r="L406" s="140">
        <v>0</v>
      </c>
      <c r="M406" s="140">
        <v>0</v>
      </c>
      <c r="N406" s="232">
        <f t="shared" si="16"/>
        <v>0</v>
      </c>
      <c r="O406" s="372"/>
      <c r="P406" s="372"/>
    </row>
    <row r="407" spans="1:16" ht="27">
      <c r="A407" s="422" t="s">
        <v>57</v>
      </c>
      <c r="B407" s="169" t="s">
        <v>908</v>
      </c>
      <c r="C407" s="141" t="s">
        <v>909</v>
      </c>
      <c r="D407" s="140">
        <v>1</v>
      </c>
      <c r="E407" s="101" t="s">
        <v>910</v>
      </c>
      <c r="F407" s="430" t="s">
        <v>932</v>
      </c>
      <c r="G407" s="431" t="s">
        <v>933</v>
      </c>
      <c r="H407" s="155" t="s">
        <v>934</v>
      </c>
      <c r="I407" s="140">
        <f>SUM(I404,I405,I406)</f>
        <v>13</v>
      </c>
      <c r="J407" s="140">
        <f>SUM(J404,J405,J406,)</f>
        <v>4</v>
      </c>
      <c r="K407" s="140">
        <f>SUM(K404,K405,K406,)</f>
        <v>7</v>
      </c>
      <c r="L407" s="140">
        <f>SUM(L404,L405,L406,)</f>
        <v>0</v>
      </c>
      <c r="M407" s="423">
        <f>SUM(M404,M405,M406,)</f>
        <v>2</v>
      </c>
      <c r="N407" s="232">
        <f t="shared" si="16"/>
        <v>13</v>
      </c>
      <c r="O407" s="372"/>
      <c r="P407" s="372"/>
    </row>
    <row r="408" spans="1:16" ht="14.25">
      <c r="A408" s="425" t="s">
        <v>5</v>
      </c>
      <c r="B408" s="426" t="s">
        <v>908</v>
      </c>
      <c r="C408" s="427" t="s">
        <v>909</v>
      </c>
      <c r="D408" s="428">
        <v>2</v>
      </c>
      <c r="E408" s="101" t="s">
        <v>911</v>
      </c>
      <c r="F408" s="429" t="s">
        <v>935</v>
      </c>
      <c r="G408" s="307" t="s">
        <v>936</v>
      </c>
      <c r="H408" s="307" t="s">
        <v>925</v>
      </c>
      <c r="I408" s="428">
        <v>9</v>
      </c>
      <c r="J408" s="428">
        <v>5</v>
      </c>
      <c r="K408" s="428">
        <v>4</v>
      </c>
      <c r="L408" s="428">
        <v>0</v>
      </c>
      <c r="M408" s="428">
        <v>0</v>
      </c>
      <c r="N408" s="232">
        <f t="shared" si="16"/>
        <v>9</v>
      </c>
      <c r="O408" s="372"/>
      <c r="P408" s="372"/>
    </row>
    <row r="409" spans="1:16" ht="14.25">
      <c r="A409" s="421" t="s">
        <v>6</v>
      </c>
      <c r="B409" s="169" t="s">
        <v>908</v>
      </c>
      <c r="C409" s="141" t="s">
        <v>909</v>
      </c>
      <c r="D409" s="428">
        <v>2</v>
      </c>
      <c r="E409" s="101" t="s">
        <v>911</v>
      </c>
      <c r="F409" s="429" t="s">
        <v>935</v>
      </c>
      <c r="G409" s="307" t="s">
        <v>936</v>
      </c>
      <c r="H409" s="307" t="s">
        <v>925</v>
      </c>
      <c r="I409" s="140">
        <v>0</v>
      </c>
      <c r="J409" s="140">
        <v>0</v>
      </c>
      <c r="K409" s="140">
        <v>0</v>
      </c>
      <c r="L409" s="140">
        <v>0</v>
      </c>
      <c r="M409" s="140">
        <v>0</v>
      </c>
      <c r="N409" s="232">
        <f t="shared" si="16"/>
        <v>0</v>
      </c>
      <c r="O409" s="372"/>
      <c r="P409" s="372"/>
    </row>
    <row r="410" spans="1:16" ht="14.25">
      <c r="A410" s="421" t="s">
        <v>43</v>
      </c>
      <c r="B410" s="169" t="s">
        <v>908</v>
      </c>
      <c r="C410" s="141" t="s">
        <v>909</v>
      </c>
      <c r="D410" s="428">
        <v>2</v>
      </c>
      <c r="E410" s="101" t="s">
        <v>911</v>
      </c>
      <c r="F410" s="429" t="s">
        <v>935</v>
      </c>
      <c r="G410" s="307" t="s">
        <v>936</v>
      </c>
      <c r="H410" s="307" t="s">
        <v>925</v>
      </c>
      <c r="I410" s="140">
        <v>0</v>
      </c>
      <c r="J410" s="140">
        <v>0</v>
      </c>
      <c r="K410" s="140">
        <v>0</v>
      </c>
      <c r="L410" s="140">
        <v>0</v>
      </c>
      <c r="M410" s="140">
        <v>0</v>
      </c>
      <c r="N410" s="232">
        <f t="shared" si="16"/>
        <v>0</v>
      </c>
      <c r="O410" s="372"/>
      <c r="P410" s="372"/>
    </row>
    <row r="411" spans="1:16" ht="27">
      <c r="A411" s="422" t="s">
        <v>57</v>
      </c>
      <c r="B411" s="169" t="s">
        <v>908</v>
      </c>
      <c r="C411" s="141" t="s">
        <v>909</v>
      </c>
      <c r="D411" s="428">
        <v>2</v>
      </c>
      <c r="E411" s="101" t="s">
        <v>911</v>
      </c>
      <c r="F411" s="429" t="s">
        <v>935</v>
      </c>
      <c r="G411" s="307" t="s">
        <v>936</v>
      </c>
      <c r="H411" s="307" t="s">
        <v>925</v>
      </c>
      <c r="I411" s="140">
        <f>SUM(I408,I409,I410)</f>
        <v>9</v>
      </c>
      <c r="J411" s="140">
        <f>SUM(J408,J409,J410)</f>
        <v>5</v>
      </c>
      <c r="K411" s="140">
        <f>SUM(K408,K409,K410)</f>
        <v>4</v>
      </c>
      <c r="L411" s="140">
        <f>SUM(L408,L409,L410)</f>
        <v>0</v>
      </c>
      <c r="M411" s="155">
        <f>SUM(M408,M409,M410)</f>
        <v>0</v>
      </c>
      <c r="N411" s="232">
        <f t="shared" si="16"/>
        <v>9</v>
      </c>
      <c r="O411" s="372"/>
      <c r="P411" s="372"/>
    </row>
    <row r="412" spans="1:16" ht="26.25">
      <c r="A412" s="425" t="s">
        <v>5</v>
      </c>
      <c r="B412" s="169" t="s">
        <v>908</v>
      </c>
      <c r="C412" s="141" t="s">
        <v>909</v>
      </c>
      <c r="D412" s="428">
        <v>2</v>
      </c>
      <c r="E412" s="101" t="s">
        <v>911</v>
      </c>
      <c r="F412" s="430" t="s">
        <v>937</v>
      </c>
      <c r="G412" s="206" t="s">
        <v>938</v>
      </c>
      <c r="H412" s="140" t="s">
        <v>934</v>
      </c>
      <c r="I412" s="140">
        <v>9</v>
      </c>
      <c r="J412" s="140">
        <v>9</v>
      </c>
      <c r="K412" s="140">
        <v>0</v>
      </c>
      <c r="L412" s="140">
        <v>0</v>
      </c>
      <c r="M412" s="140">
        <v>0</v>
      </c>
      <c r="N412" s="232">
        <f t="shared" si="16"/>
        <v>9</v>
      </c>
      <c r="O412" s="372"/>
      <c r="P412" s="372"/>
    </row>
    <row r="413" spans="1:16" ht="26.25">
      <c r="A413" s="421" t="s">
        <v>6</v>
      </c>
      <c r="B413" s="169" t="s">
        <v>908</v>
      </c>
      <c r="C413" s="141" t="s">
        <v>909</v>
      </c>
      <c r="D413" s="428">
        <v>2</v>
      </c>
      <c r="E413" s="101" t="s">
        <v>911</v>
      </c>
      <c r="F413" s="430" t="s">
        <v>937</v>
      </c>
      <c r="G413" s="206" t="s">
        <v>938</v>
      </c>
      <c r="H413" s="140" t="s">
        <v>934</v>
      </c>
      <c r="I413" s="140">
        <v>0</v>
      </c>
      <c r="J413" s="140">
        <v>0</v>
      </c>
      <c r="K413" s="140">
        <v>0</v>
      </c>
      <c r="L413" s="140">
        <v>0</v>
      </c>
      <c r="M413" s="140">
        <v>0</v>
      </c>
      <c r="N413" s="232">
        <f t="shared" si="16"/>
        <v>0</v>
      </c>
      <c r="O413" s="372"/>
      <c r="P413" s="372"/>
    </row>
    <row r="414" spans="1:16" ht="26.25">
      <c r="A414" s="421" t="s">
        <v>43</v>
      </c>
      <c r="B414" s="169" t="s">
        <v>908</v>
      </c>
      <c r="C414" s="141" t="s">
        <v>909</v>
      </c>
      <c r="D414" s="428">
        <v>2</v>
      </c>
      <c r="E414" s="101" t="s">
        <v>911</v>
      </c>
      <c r="F414" s="430" t="s">
        <v>937</v>
      </c>
      <c r="G414" s="206" t="s">
        <v>938</v>
      </c>
      <c r="H414" s="140" t="s">
        <v>934</v>
      </c>
      <c r="I414" s="140">
        <v>0</v>
      </c>
      <c r="J414" s="140">
        <v>0</v>
      </c>
      <c r="K414" s="140">
        <v>0</v>
      </c>
      <c r="L414" s="140">
        <v>0</v>
      </c>
      <c r="M414" s="140">
        <v>0</v>
      </c>
      <c r="N414" s="232">
        <f t="shared" si="16"/>
        <v>0</v>
      </c>
      <c r="O414" s="372"/>
      <c r="P414" s="372"/>
    </row>
    <row r="415" spans="1:16" ht="27">
      <c r="A415" s="422" t="s">
        <v>57</v>
      </c>
      <c r="B415" s="169" t="s">
        <v>908</v>
      </c>
      <c r="C415" s="141" t="s">
        <v>909</v>
      </c>
      <c r="D415" s="428">
        <v>2</v>
      </c>
      <c r="E415" s="101" t="s">
        <v>911</v>
      </c>
      <c r="F415" s="430" t="s">
        <v>937</v>
      </c>
      <c r="G415" s="206" t="s">
        <v>938</v>
      </c>
      <c r="H415" s="140" t="s">
        <v>934</v>
      </c>
      <c r="I415" s="140">
        <f>SUM(I412,I413,I414)</f>
        <v>9</v>
      </c>
      <c r="J415" s="140">
        <f>SUM(J412,J413,J414)</f>
        <v>9</v>
      </c>
      <c r="K415" s="140">
        <f>SUM(K412,K413,K414)</f>
        <v>0</v>
      </c>
      <c r="L415" s="140">
        <f>SUM(L412,L413,L414)</f>
        <v>0</v>
      </c>
      <c r="M415" s="155">
        <f>SUM(M412,M413,M414)</f>
        <v>0</v>
      </c>
      <c r="N415" s="232">
        <f t="shared" si="16"/>
        <v>9</v>
      </c>
      <c r="O415" s="372"/>
      <c r="P415" s="372"/>
    </row>
    <row r="416" spans="1:16" ht="14.25">
      <c r="A416" s="425" t="s">
        <v>5</v>
      </c>
      <c r="B416" s="169" t="s">
        <v>908</v>
      </c>
      <c r="C416" s="141" t="s">
        <v>909</v>
      </c>
      <c r="D416" s="428">
        <v>2</v>
      </c>
      <c r="E416" s="101" t="s">
        <v>911</v>
      </c>
      <c r="F416" s="430" t="s">
        <v>939</v>
      </c>
      <c r="G416" s="206" t="s">
        <v>927</v>
      </c>
      <c r="H416" s="140" t="s">
        <v>869</v>
      </c>
      <c r="I416" s="140">
        <v>9</v>
      </c>
      <c r="J416" s="140">
        <v>2</v>
      </c>
      <c r="K416" s="140">
        <v>6</v>
      </c>
      <c r="L416" s="140">
        <v>1</v>
      </c>
      <c r="M416" s="140">
        <v>0</v>
      </c>
      <c r="N416" s="232">
        <f t="shared" si="16"/>
        <v>9</v>
      </c>
      <c r="O416" s="372"/>
      <c r="P416" s="372"/>
    </row>
    <row r="417" spans="1:16" ht="14.25">
      <c r="A417" s="421" t="s">
        <v>6</v>
      </c>
      <c r="B417" s="169" t="s">
        <v>908</v>
      </c>
      <c r="C417" s="141" t="s">
        <v>909</v>
      </c>
      <c r="D417" s="428">
        <v>2</v>
      </c>
      <c r="E417" s="101" t="s">
        <v>911</v>
      </c>
      <c r="F417" s="430" t="s">
        <v>939</v>
      </c>
      <c r="G417" s="206" t="s">
        <v>927</v>
      </c>
      <c r="H417" s="140" t="s">
        <v>869</v>
      </c>
      <c r="I417" s="140">
        <v>0</v>
      </c>
      <c r="J417" s="140">
        <v>0</v>
      </c>
      <c r="K417" s="140">
        <v>0</v>
      </c>
      <c r="L417" s="140">
        <v>0</v>
      </c>
      <c r="M417" s="140">
        <v>0</v>
      </c>
      <c r="N417" s="232">
        <f t="shared" si="16"/>
        <v>0</v>
      </c>
      <c r="O417" s="372"/>
      <c r="P417" s="372"/>
    </row>
    <row r="418" spans="1:16" ht="14.25">
      <c r="A418" s="421" t="s">
        <v>43</v>
      </c>
      <c r="B418" s="169" t="s">
        <v>908</v>
      </c>
      <c r="C418" s="141" t="s">
        <v>909</v>
      </c>
      <c r="D418" s="428">
        <v>2</v>
      </c>
      <c r="E418" s="101" t="s">
        <v>911</v>
      </c>
      <c r="F418" s="430" t="s">
        <v>939</v>
      </c>
      <c r="G418" s="206" t="s">
        <v>927</v>
      </c>
      <c r="H418" s="140" t="s">
        <v>869</v>
      </c>
      <c r="I418" s="140">
        <v>0</v>
      </c>
      <c r="J418" s="140">
        <v>0</v>
      </c>
      <c r="K418" s="140">
        <v>0</v>
      </c>
      <c r="L418" s="140">
        <v>0</v>
      </c>
      <c r="M418" s="140">
        <v>0</v>
      </c>
      <c r="N418" s="232">
        <f t="shared" si="16"/>
        <v>0</v>
      </c>
      <c r="O418" s="372"/>
      <c r="P418" s="372"/>
    </row>
    <row r="419" spans="1:16" ht="27">
      <c r="A419" s="422" t="s">
        <v>57</v>
      </c>
      <c r="B419" s="169" t="s">
        <v>908</v>
      </c>
      <c r="C419" s="141" t="s">
        <v>909</v>
      </c>
      <c r="D419" s="428">
        <v>2</v>
      </c>
      <c r="E419" s="101" t="s">
        <v>911</v>
      </c>
      <c r="F419" s="430" t="s">
        <v>939</v>
      </c>
      <c r="G419" s="206" t="s">
        <v>927</v>
      </c>
      <c r="H419" s="140" t="s">
        <v>869</v>
      </c>
      <c r="I419" s="140">
        <f>SUM(I416,I417,I418)</f>
        <v>9</v>
      </c>
      <c r="J419" s="140">
        <f>SUM(J416,J417,J418,)</f>
        <v>2</v>
      </c>
      <c r="K419" s="140">
        <f>SUM(K416,K417,K418,)</f>
        <v>6</v>
      </c>
      <c r="L419" s="140">
        <f>SUM(L416,L417,L418,)</f>
        <v>1</v>
      </c>
      <c r="M419" s="155">
        <f>SUM(M416,M417,M418,)</f>
        <v>0</v>
      </c>
      <c r="N419" s="232">
        <f t="shared" si="16"/>
        <v>9</v>
      </c>
      <c r="O419" s="372"/>
      <c r="P419" s="372"/>
    </row>
    <row r="420" spans="1:16" ht="14.25">
      <c r="A420" s="425" t="s">
        <v>5</v>
      </c>
      <c r="B420" s="169" t="s">
        <v>908</v>
      </c>
      <c r="C420" s="141" t="s">
        <v>909</v>
      </c>
      <c r="D420" s="428">
        <v>2</v>
      </c>
      <c r="E420" s="101" t="s">
        <v>911</v>
      </c>
      <c r="F420" s="430" t="s">
        <v>940</v>
      </c>
      <c r="G420" s="206" t="s">
        <v>930</v>
      </c>
      <c r="H420" s="140" t="s">
        <v>931</v>
      </c>
      <c r="I420" s="140">
        <v>9</v>
      </c>
      <c r="J420" s="140">
        <v>5</v>
      </c>
      <c r="K420" s="140">
        <v>4</v>
      </c>
      <c r="L420" s="140">
        <v>0</v>
      </c>
      <c r="M420" s="140">
        <v>0</v>
      </c>
      <c r="N420" s="232">
        <f t="shared" si="16"/>
        <v>9</v>
      </c>
      <c r="O420" s="372"/>
      <c r="P420" s="372"/>
    </row>
    <row r="421" spans="1:16" ht="14.25">
      <c r="A421" s="421" t="s">
        <v>6</v>
      </c>
      <c r="B421" s="169" t="s">
        <v>908</v>
      </c>
      <c r="C421" s="141" t="s">
        <v>909</v>
      </c>
      <c r="D421" s="428">
        <v>2</v>
      </c>
      <c r="E421" s="101" t="s">
        <v>911</v>
      </c>
      <c r="F421" s="430" t="s">
        <v>940</v>
      </c>
      <c r="G421" s="206" t="s">
        <v>930</v>
      </c>
      <c r="H421" s="140" t="s">
        <v>931</v>
      </c>
      <c r="I421" s="140">
        <v>0</v>
      </c>
      <c r="J421" s="140">
        <v>0</v>
      </c>
      <c r="K421" s="140">
        <v>0</v>
      </c>
      <c r="L421" s="140">
        <v>0</v>
      </c>
      <c r="M421" s="140">
        <v>0</v>
      </c>
      <c r="N421" s="232">
        <f t="shared" si="16"/>
        <v>0</v>
      </c>
      <c r="O421" s="372"/>
      <c r="P421" s="372"/>
    </row>
    <row r="422" spans="1:16" ht="14.25">
      <c r="A422" s="421" t="s">
        <v>43</v>
      </c>
      <c r="B422" s="169" t="s">
        <v>908</v>
      </c>
      <c r="C422" s="141" t="s">
        <v>909</v>
      </c>
      <c r="D422" s="428">
        <v>2</v>
      </c>
      <c r="E422" s="101" t="s">
        <v>911</v>
      </c>
      <c r="F422" s="430" t="s">
        <v>940</v>
      </c>
      <c r="G422" s="206" t="s">
        <v>930</v>
      </c>
      <c r="H422" s="140" t="s">
        <v>931</v>
      </c>
      <c r="I422" s="140">
        <v>0</v>
      </c>
      <c r="J422" s="140">
        <v>0</v>
      </c>
      <c r="K422" s="140">
        <v>0</v>
      </c>
      <c r="L422" s="140">
        <v>0</v>
      </c>
      <c r="M422" s="140">
        <v>0</v>
      </c>
      <c r="N422" s="232">
        <f t="shared" si="16"/>
        <v>0</v>
      </c>
      <c r="O422" s="372"/>
      <c r="P422" s="372"/>
    </row>
    <row r="423" spans="1:16" ht="27">
      <c r="A423" s="422" t="s">
        <v>57</v>
      </c>
      <c r="B423" s="169" t="s">
        <v>908</v>
      </c>
      <c r="C423" s="141" t="s">
        <v>909</v>
      </c>
      <c r="D423" s="428">
        <v>2</v>
      </c>
      <c r="E423" s="101" t="s">
        <v>911</v>
      </c>
      <c r="F423" s="430" t="s">
        <v>940</v>
      </c>
      <c r="G423" s="206" t="s">
        <v>930</v>
      </c>
      <c r="H423" s="140" t="s">
        <v>931</v>
      </c>
      <c r="I423" s="140">
        <f>SUM(I420,I421,I422)</f>
        <v>9</v>
      </c>
      <c r="J423" s="140">
        <f>SUM(J420,J421,J422,)</f>
        <v>5</v>
      </c>
      <c r="K423" s="140">
        <f>SUM(K420,K421,K422,)</f>
        <v>4</v>
      </c>
      <c r="L423" s="140">
        <f>SUM(L420,L421,L422,)</f>
        <v>0</v>
      </c>
      <c r="M423" s="155">
        <f>SUM(M420,M421,M422,)</f>
        <v>0</v>
      </c>
      <c r="N423" s="232">
        <f t="shared" si="16"/>
        <v>9</v>
      </c>
      <c r="O423" s="372"/>
      <c r="P423" s="372"/>
    </row>
    <row r="424" spans="1:16" ht="14.25">
      <c r="A424" s="432" t="s">
        <v>5</v>
      </c>
      <c r="B424" s="433" t="s">
        <v>908</v>
      </c>
      <c r="C424" s="434" t="s">
        <v>909</v>
      </c>
      <c r="D424" s="116">
        <v>3</v>
      </c>
      <c r="E424" s="294" t="s">
        <v>912</v>
      </c>
      <c r="F424" s="435" t="s">
        <v>941</v>
      </c>
      <c r="G424" s="436" t="s">
        <v>921</v>
      </c>
      <c r="H424" s="352" t="s">
        <v>531</v>
      </c>
      <c r="I424" s="437">
        <v>9</v>
      </c>
      <c r="J424" s="437">
        <v>7</v>
      </c>
      <c r="K424" s="437">
        <v>2</v>
      </c>
      <c r="L424" s="437">
        <v>0</v>
      </c>
      <c r="M424" s="437">
        <v>0</v>
      </c>
      <c r="N424" s="351">
        <f t="shared" si="16"/>
        <v>9</v>
      </c>
      <c r="O424" s="117"/>
      <c r="P424" s="438" t="s">
        <v>942</v>
      </c>
    </row>
    <row r="425" spans="1:16" ht="14.25">
      <c r="A425" s="358" t="s">
        <v>6</v>
      </c>
      <c r="B425" s="419" t="s">
        <v>908</v>
      </c>
      <c r="C425" s="191" t="s">
        <v>909</v>
      </c>
      <c r="D425" s="116">
        <v>3</v>
      </c>
      <c r="E425" s="294" t="s">
        <v>912</v>
      </c>
      <c r="F425" s="435" t="s">
        <v>941</v>
      </c>
      <c r="G425" s="436" t="s">
        <v>921</v>
      </c>
      <c r="H425" s="352" t="s">
        <v>531</v>
      </c>
      <c r="I425" s="360">
        <v>0</v>
      </c>
      <c r="J425" s="360">
        <v>0</v>
      </c>
      <c r="K425" s="360">
        <v>0</v>
      </c>
      <c r="L425" s="360">
        <v>0</v>
      </c>
      <c r="M425" s="360">
        <v>0</v>
      </c>
      <c r="N425" s="351">
        <f>SUM(J425:M425)</f>
        <v>0</v>
      </c>
      <c r="O425" s="117"/>
      <c r="P425" s="117"/>
    </row>
    <row r="426" spans="1:16" ht="14.25">
      <c r="A426" s="358" t="s">
        <v>43</v>
      </c>
      <c r="B426" s="419" t="s">
        <v>908</v>
      </c>
      <c r="C426" s="191" t="s">
        <v>909</v>
      </c>
      <c r="D426" s="116">
        <v>3</v>
      </c>
      <c r="E426" s="294" t="s">
        <v>912</v>
      </c>
      <c r="F426" s="435" t="s">
        <v>941</v>
      </c>
      <c r="G426" s="436" t="s">
        <v>921</v>
      </c>
      <c r="H426" s="352" t="s">
        <v>531</v>
      </c>
      <c r="I426" s="360">
        <v>0</v>
      </c>
      <c r="J426" s="360">
        <v>0</v>
      </c>
      <c r="K426" s="360">
        <v>0</v>
      </c>
      <c r="L426" s="360">
        <v>0</v>
      </c>
      <c r="M426" s="360">
        <v>0</v>
      </c>
      <c r="N426" s="351">
        <f t="shared" si="16"/>
        <v>0</v>
      </c>
      <c r="O426" s="117"/>
      <c r="P426" s="117"/>
    </row>
    <row r="427" spans="1:16" ht="27">
      <c r="A427" s="359" t="s">
        <v>57</v>
      </c>
      <c r="B427" s="419" t="s">
        <v>908</v>
      </c>
      <c r="C427" s="191" t="s">
        <v>909</v>
      </c>
      <c r="D427" s="116">
        <v>3</v>
      </c>
      <c r="E427" s="294" t="s">
        <v>912</v>
      </c>
      <c r="F427" s="435" t="s">
        <v>941</v>
      </c>
      <c r="G427" s="436" t="s">
        <v>921</v>
      </c>
      <c r="H427" s="352" t="s">
        <v>531</v>
      </c>
      <c r="I427" s="352">
        <f>SUM(I424,I425,I426)</f>
        <v>9</v>
      </c>
      <c r="J427" s="439">
        <f>SUM(J424,J425,J426)</f>
        <v>7</v>
      </c>
      <c r="K427" s="439">
        <f>SUM(K424,K425,K426)</f>
        <v>2</v>
      </c>
      <c r="L427" s="439">
        <f>SUM(L424,L425,L426)</f>
        <v>0</v>
      </c>
      <c r="M427" s="440">
        <f>SUM(M424,M425,M426)</f>
        <v>0</v>
      </c>
      <c r="N427" s="351">
        <f t="shared" si="16"/>
        <v>9</v>
      </c>
      <c r="O427" s="117"/>
      <c r="P427" s="117"/>
    </row>
    <row r="428" spans="1:16" ht="14.25">
      <c r="A428" s="432" t="s">
        <v>5</v>
      </c>
      <c r="B428" s="419" t="s">
        <v>908</v>
      </c>
      <c r="C428" s="191" t="s">
        <v>909</v>
      </c>
      <c r="D428" s="116">
        <v>3</v>
      </c>
      <c r="E428" s="294" t="s">
        <v>912</v>
      </c>
      <c r="F428" s="435" t="s">
        <v>943</v>
      </c>
      <c r="G428" s="436" t="s">
        <v>944</v>
      </c>
      <c r="H428" s="436" t="s">
        <v>945</v>
      </c>
      <c r="I428" s="437">
        <v>9</v>
      </c>
      <c r="J428" s="437">
        <v>5</v>
      </c>
      <c r="K428" s="437">
        <v>3</v>
      </c>
      <c r="L428" s="437">
        <v>0</v>
      </c>
      <c r="M428" s="437">
        <v>1</v>
      </c>
      <c r="N428" s="351">
        <f t="shared" si="16"/>
        <v>9</v>
      </c>
      <c r="O428" s="117"/>
      <c r="P428" s="117"/>
    </row>
    <row r="429" spans="1:16" ht="14.25">
      <c r="A429" s="358" t="s">
        <v>6</v>
      </c>
      <c r="B429" s="419" t="s">
        <v>908</v>
      </c>
      <c r="C429" s="191" t="s">
        <v>909</v>
      </c>
      <c r="D429" s="116">
        <v>3</v>
      </c>
      <c r="E429" s="294" t="s">
        <v>912</v>
      </c>
      <c r="F429" s="435" t="s">
        <v>943</v>
      </c>
      <c r="G429" s="436" t="s">
        <v>944</v>
      </c>
      <c r="H429" s="436" t="s">
        <v>945</v>
      </c>
      <c r="I429" s="360">
        <v>0</v>
      </c>
      <c r="J429" s="360">
        <v>0</v>
      </c>
      <c r="K429" s="360">
        <v>0</v>
      </c>
      <c r="L429" s="360">
        <v>0</v>
      </c>
      <c r="M429" s="360">
        <v>0</v>
      </c>
      <c r="N429" s="351">
        <f t="shared" si="16"/>
        <v>0</v>
      </c>
      <c r="O429" s="117"/>
      <c r="P429" s="117"/>
    </row>
    <row r="430" spans="1:16" ht="14.25">
      <c r="A430" s="358" t="s">
        <v>43</v>
      </c>
      <c r="B430" s="419" t="s">
        <v>908</v>
      </c>
      <c r="C430" s="191" t="s">
        <v>909</v>
      </c>
      <c r="D430" s="116">
        <v>3</v>
      </c>
      <c r="E430" s="294" t="s">
        <v>912</v>
      </c>
      <c r="F430" s="435" t="s">
        <v>943</v>
      </c>
      <c r="G430" s="436" t="s">
        <v>944</v>
      </c>
      <c r="H430" s="436" t="s">
        <v>945</v>
      </c>
      <c r="I430" s="360">
        <v>0</v>
      </c>
      <c r="J430" s="360">
        <v>0</v>
      </c>
      <c r="K430" s="360">
        <v>0</v>
      </c>
      <c r="L430" s="360">
        <v>0</v>
      </c>
      <c r="M430" s="360">
        <v>0</v>
      </c>
      <c r="N430" s="351">
        <f t="shared" si="16"/>
        <v>0</v>
      </c>
      <c r="O430" s="117"/>
      <c r="P430" s="117"/>
    </row>
    <row r="431" spans="1:16" ht="27">
      <c r="A431" s="359" t="s">
        <v>57</v>
      </c>
      <c r="B431" s="419" t="s">
        <v>908</v>
      </c>
      <c r="C431" s="191" t="s">
        <v>909</v>
      </c>
      <c r="D431" s="116">
        <v>3</v>
      </c>
      <c r="E431" s="294" t="s">
        <v>912</v>
      </c>
      <c r="F431" s="435" t="s">
        <v>943</v>
      </c>
      <c r="G431" s="436" t="s">
        <v>944</v>
      </c>
      <c r="H431" s="436" t="s">
        <v>945</v>
      </c>
      <c r="I431" s="352">
        <f>SUM(I428,I429,I430)</f>
        <v>9</v>
      </c>
      <c r="J431" s="439">
        <f>SUM(J428,J429,J430)</f>
        <v>5</v>
      </c>
      <c r="K431" s="439">
        <f>SUM(K428,K429,K430)</f>
        <v>3</v>
      </c>
      <c r="L431" s="439">
        <f>SUM(L428,L429,L430)</f>
        <v>0</v>
      </c>
      <c r="M431" s="441">
        <f>SUM(M428,M429,M430)</f>
        <v>1</v>
      </c>
      <c r="N431" s="351">
        <f t="shared" si="16"/>
        <v>9</v>
      </c>
      <c r="O431" s="117"/>
      <c r="P431" s="117"/>
    </row>
    <row r="432" spans="1:16" ht="14.25">
      <c r="A432" s="432" t="s">
        <v>5</v>
      </c>
      <c r="B432" s="419" t="s">
        <v>908</v>
      </c>
      <c r="C432" s="191" t="s">
        <v>909</v>
      </c>
      <c r="D432" s="116">
        <v>3</v>
      </c>
      <c r="E432" s="294" t="s">
        <v>912</v>
      </c>
      <c r="F432" s="435" t="s">
        <v>939</v>
      </c>
      <c r="G432" s="439" t="s">
        <v>927</v>
      </c>
      <c r="H432" s="354" t="s">
        <v>356</v>
      </c>
      <c r="I432" s="442">
        <v>9</v>
      </c>
      <c r="J432" s="442">
        <v>3</v>
      </c>
      <c r="K432" s="442">
        <v>4</v>
      </c>
      <c r="L432" s="442">
        <v>0</v>
      </c>
      <c r="M432" s="442">
        <v>2</v>
      </c>
      <c r="N432" s="351">
        <f t="shared" si="16"/>
        <v>9</v>
      </c>
      <c r="O432" s="117"/>
      <c r="P432" s="117"/>
    </row>
    <row r="433" spans="1:16" ht="14.25">
      <c r="A433" s="358" t="s">
        <v>6</v>
      </c>
      <c r="B433" s="419" t="s">
        <v>908</v>
      </c>
      <c r="C433" s="191" t="s">
        <v>909</v>
      </c>
      <c r="D433" s="116">
        <v>3</v>
      </c>
      <c r="E433" s="294" t="s">
        <v>912</v>
      </c>
      <c r="F433" s="435" t="s">
        <v>939</v>
      </c>
      <c r="G433" s="439" t="s">
        <v>927</v>
      </c>
      <c r="H433" s="354" t="s">
        <v>356</v>
      </c>
      <c r="I433" s="352">
        <v>0</v>
      </c>
      <c r="J433" s="352">
        <v>0</v>
      </c>
      <c r="K433" s="352">
        <v>0</v>
      </c>
      <c r="L433" s="352">
        <v>0</v>
      </c>
      <c r="M433" s="352">
        <v>0</v>
      </c>
      <c r="N433" s="351">
        <f t="shared" si="16"/>
        <v>0</v>
      </c>
      <c r="O433" s="117"/>
      <c r="P433" s="117"/>
    </row>
    <row r="434" spans="1:16" ht="14.25">
      <c r="A434" s="358" t="s">
        <v>43</v>
      </c>
      <c r="B434" s="419" t="s">
        <v>908</v>
      </c>
      <c r="C434" s="191" t="s">
        <v>909</v>
      </c>
      <c r="D434" s="116">
        <v>3</v>
      </c>
      <c r="E434" s="294" t="s">
        <v>912</v>
      </c>
      <c r="F434" s="435" t="s">
        <v>939</v>
      </c>
      <c r="G434" s="439" t="s">
        <v>927</v>
      </c>
      <c r="H434" s="354" t="s">
        <v>356</v>
      </c>
      <c r="I434" s="352">
        <v>0</v>
      </c>
      <c r="J434" s="352">
        <v>0</v>
      </c>
      <c r="K434" s="352">
        <v>0</v>
      </c>
      <c r="L434" s="352">
        <v>0</v>
      </c>
      <c r="M434" s="352">
        <v>0</v>
      </c>
      <c r="N434" s="351">
        <f t="shared" si="16"/>
        <v>0</v>
      </c>
      <c r="O434" s="117"/>
      <c r="P434" s="117"/>
    </row>
    <row r="435" spans="1:16" ht="27">
      <c r="A435" s="359" t="s">
        <v>57</v>
      </c>
      <c r="B435" s="419" t="s">
        <v>908</v>
      </c>
      <c r="C435" s="191" t="s">
        <v>909</v>
      </c>
      <c r="D435" s="116">
        <v>3</v>
      </c>
      <c r="E435" s="294" t="s">
        <v>912</v>
      </c>
      <c r="F435" s="435" t="s">
        <v>939</v>
      </c>
      <c r="G435" s="439" t="s">
        <v>927</v>
      </c>
      <c r="H435" s="354" t="s">
        <v>356</v>
      </c>
      <c r="I435" s="352">
        <f>SUM(I432,I433,I434)</f>
        <v>9</v>
      </c>
      <c r="J435" s="439">
        <f>SUM(J432,J433,J434)</f>
        <v>3</v>
      </c>
      <c r="K435" s="439">
        <f>SUM(K432,K433,K434)</f>
        <v>4</v>
      </c>
      <c r="L435" s="439">
        <f>SUM(L432,L433,L434)</f>
        <v>0</v>
      </c>
      <c r="M435" s="441">
        <f>SUM(M432,M433,M434)</f>
        <v>2</v>
      </c>
      <c r="N435" s="351">
        <f aca="true" t="shared" si="17" ref="N435:N443">SUM(J435:M435)</f>
        <v>9</v>
      </c>
      <c r="O435" s="117"/>
      <c r="P435" s="117"/>
    </row>
    <row r="436" spans="1:16" ht="14.25">
      <c r="A436" s="432" t="s">
        <v>5</v>
      </c>
      <c r="B436" s="419" t="s">
        <v>908</v>
      </c>
      <c r="C436" s="191" t="s">
        <v>909</v>
      </c>
      <c r="D436" s="116">
        <v>3</v>
      </c>
      <c r="E436" s="294" t="s">
        <v>912</v>
      </c>
      <c r="F436" s="435" t="s">
        <v>946</v>
      </c>
      <c r="G436" s="439" t="s">
        <v>947</v>
      </c>
      <c r="H436" s="354" t="s">
        <v>869</v>
      </c>
      <c r="I436" s="442">
        <v>9</v>
      </c>
      <c r="J436" s="442">
        <v>9</v>
      </c>
      <c r="K436" s="442">
        <v>0</v>
      </c>
      <c r="L436" s="442">
        <v>0</v>
      </c>
      <c r="M436" s="442">
        <v>0</v>
      </c>
      <c r="N436" s="351">
        <f t="shared" si="17"/>
        <v>9</v>
      </c>
      <c r="O436" s="117"/>
      <c r="P436" s="117"/>
    </row>
    <row r="437" spans="1:16" ht="14.25">
      <c r="A437" s="358" t="s">
        <v>6</v>
      </c>
      <c r="B437" s="419" t="s">
        <v>908</v>
      </c>
      <c r="C437" s="191" t="s">
        <v>909</v>
      </c>
      <c r="D437" s="116">
        <v>3</v>
      </c>
      <c r="E437" s="294" t="s">
        <v>912</v>
      </c>
      <c r="F437" s="435" t="s">
        <v>946</v>
      </c>
      <c r="G437" s="439" t="s">
        <v>947</v>
      </c>
      <c r="H437" s="354" t="s">
        <v>869</v>
      </c>
      <c r="I437" s="352">
        <v>0</v>
      </c>
      <c r="J437" s="352">
        <v>0</v>
      </c>
      <c r="K437" s="352">
        <v>0</v>
      </c>
      <c r="L437" s="352">
        <v>0</v>
      </c>
      <c r="M437" s="352">
        <v>0</v>
      </c>
      <c r="N437" s="351">
        <f t="shared" si="17"/>
        <v>0</v>
      </c>
      <c r="O437" s="117"/>
      <c r="P437" s="117"/>
    </row>
    <row r="438" spans="1:16" ht="14.25">
      <c r="A438" s="358" t="s">
        <v>43</v>
      </c>
      <c r="B438" s="419" t="s">
        <v>908</v>
      </c>
      <c r="C438" s="191" t="s">
        <v>909</v>
      </c>
      <c r="D438" s="116">
        <v>3</v>
      </c>
      <c r="E438" s="294" t="s">
        <v>912</v>
      </c>
      <c r="F438" s="435" t="s">
        <v>946</v>
      </c>
      <c r="G438" s="439" t="s">
        <v>947</v>
      </c>
      <c r="H438" s="354" t="s">
        <v>869</v>
      </c>
      <c r="I438" s="352">
        <v>0</v>
      </c>
      <c r="J438" s="352">
        <v>0</v>
      </c>
      <c r="K438" s="352">
        <v>0</v>
      </c>
      <c r="L438" s="352">
        <v>0</v>
      </c>
      <c r="M438" s="352">
        <v>0</v>
      </c>
      <c r="N438" s="351">
        <f t="shared" si="17"/>
        <v>0</v>
      </c>
      <c r="O438" s="117"/>
      <c r="P438" s="117"/>
    </row>
    <row r="439" spans="1:16" ht="27">
      <c r="A439" s="359" t="s">
        <v>57</v>
      </c>
      <c r="B439" s="419" t="s">
        <v>908</v>
      </c>
      <c r="C439" s="191" t="s">
        <v>909</v>
      </c>
      <c r="D439" s="116">
        <v>3</v>
      </c>
      <c r="E439" s="294" t="s">
        <v>912</v>
      </c>
      <c r="F439" s="435" t="s">
        <v>946</v>
      </c>
      <c r="G439" s="439" t="s">
        <v>947</v>
      </c>
      <c r="H439" s="354" t="s">
        <v>869</v>
      </c>
      <c r="I439" s="352">
        <f>SUM(I436,I437,I438)</f>
        <v>9</v>
      </c>
      <c r="J439" s="439">
        <f>SUM(J436,J437,J438)</f>
        <v>9</v>
      </c>
      <c r="K439" s="439">
        <f>SUM(K436,K437,K438)</f>
        <v>0</v>
      </c>
      <c r="L439" s="439">
        <f>SUM(L436,L437,L438)</f>
        <v>0</v>
      </c>
      <c r="M439" s="440">
        <f>SUM(M436,M437,M438)</f>
        <v>0</v>
      </c>
      <c r="N439" s="351">
        <f t="shared" si="17"/>
        <v>9</v>
      </c>
      <c r="O439" s="117"/>
      <c r="P439" s="117"/>
    </row>
    <row r="440" spans="1:16" ht="14.25">
      <c r="A440" s="432" t="s">
        <v>5</v>
      </c>
      <c r="B440" s="419" t="s">
        <v>908</v>
      </c>
      <c r="C440" s="191" t="s">
        <v>909</v>
      </c>
      <c r="D440" s="116">
        <v>3</v>
      </c>
      <c r="E440" s="294" t="s">
        <v>912</v>
      </c>
      <c r="F440" s="435" t="s">
        <v>940</v>
      </c>
      <c r="G440" s="439" t="s">
        <v>930</v>
      </c>
      <c r="H440" s="354" t="s">
        <v>931</v>
      </c>
      <c r="I440" s="442">
        <v>9</v>
      </c>
      <c r="J440" s="442">
        <v>7</v>
      </c>
      <c r="K440" s="442">
        <v>2</v>
      </c>
      <c r="L440" s="442">
        <v>0</v>
      </c>
      <c r="M440" s="442">
        <v>0</v>
      </c>
      <c r="N440" s="351">
        <f t="shared" si="17"/>
        <v>9</v>
      </c>
      <c r="O440" s="117"/>
      <c r="P440" s="117"/>
    </row>
    <row r="441" spans="1:16" ht="14.25">
      <c r="A441" s="358" t="s">
        <v>6</v>
      </c>
      <c r="B441" s="419" t="s">
        <v>908</v>
      </c>
      <c r="C441" s="191" t="s">
        <v>909</v>
      </c>
      <c r="D441" s="116">
        <v>3</v>
      </c>
      <c r="E441" s="294" t="s">
        <v>912</v>
      </c>
      <c r="F441" s="435" t="s">
        <v>940</v>
      </c>
      <c r="G441" s="439" t="s">
        <v>930</v>
      </c>
      <c r="H441" s="354" t="s">
        <v>931</v>
      </c>
      <c r="I441" s="352">
        <v>0</v>
      </c>
      <c r="J441" s="352">
        <v>0</v>
      </c>
      <c r="K441" s="352">
        <v>0</v>
      </c>
      <c r="L441" s="352">
        <v>0</v>
      </c>
      <c r="M441" s="352">
        <v>0</v>
      </c>
      <c r="N441" s="351">
        <f t="shared" si="17"/>
        <v>0</v>
      </c>
      <c r="O441" s="117"/>
      <c r="P441" s="117"/>
    </row>
    <row r="442" spans="1:16" ht="14.25">
      <c r="A442" s="358" t="s">
        <v>43</v>
      </c>
      <c r="B442" s="419" t="s">
        <v>908</v>
      </c>
      <c r="C442" s="191" t="s">
        <v>909</v>
      </c>
      <c r="D442" s="116">
        <v>3</v>
      </c>
      <c r="E442" s="294" t="s">
        <v>912</v>
      </c>
      <c r="F442" s="435" t="s">
        <v>940</v>
      </c>
      <c r="G442" s="439" t="s">
        <v>930</v>
      </c>
      <c r="H442" s="354" t="s">
        <v>931</v>
      </c>
      <c r="I442" s="352">
        <v>0</v>
      </c>
      <c r="J442" s="352">
        <v>0</v>
      </c>
      <c r="K442" s="352">
        <v>0</v>
      </c>
      <c r="L442" s="352">
        <v>0</v>
      </c>
      <c r="M442" s="352">
        <v>0</v>
      </c>
      <c r="N442" s="351">
        <f t="shared" si="17"/>
        <v>0</v>
      </c>
      <c r="O442" s="117"/>
      <c r="P442" s="117"/>
    </row>
    <row r="443" spans="1:16" ht="27">
      <c r="A443" s="359" t="s">
        <v>57</v>
      </c>
      <c r="B443" s="419" t="s">
        <v>908</v>
      </c>
      <c r="C443" s="191" t="s">
        <v>909</v>
      </c>
      <c r="D443" s="116">
        <v>3</v>
      </c>
      <c r="E443" s="294" t="s">
        <v>912</v>
      </c>
      <c r="F443" s="435" t="s">
        <v>940</v>
      </c>
      <c r="G443" s="439" t="s">
        <v>930</v>
      </c>
      <c r="H443" s="354" t="s">
        <v>931</v>
      </c>
      <c r="I443" s="352">
        <f>SUM(I440,I441,I442)</f>
        <v>9</v>
      </c>
      <c r="J443" s="439">
        <f>SUM(J440,J441,J442)</f>
        <v>7</v>
      </c>
      <c r="K443" s="439">
        <f>SUM(K440,K441,K442)</f>
        <v>2</v>
      </c>
      <c r="L443" s="439">
        <f>SUM(L440,L441,L442)</f>
        <v>0</v>
      </c>
      <c r="M443" s="440">
        <f>SUM(M440,M441,M442)</f>
        <v>0</v>
      </c>
      <c r="N443" s="351">
        <f t="shared" si="17"/>
        <v>9</v>
      </c>
      <c r="O443" s="117"/>
      <c r="P443" s="117"/>
    </row>
    <row r="444" spans="1:16" ht="14.25">
      <c r="A444" s="425" t="s">
        <v>5</v>
      </c>
      <c r="B444" s="169" t="s">
        <v>908</v>
      </c>
      <c r="C444" s="141" t="s">
        <v>909</v>
      </c>
      <c r="D444" s="16">
        <v>4</v>
      </c>
      <c r="E444" s="101" t="s">
        <v>913</v>
      </c>
      <c r="F444" s="430" t="s">
        <v>939</v>
      </c>
      <c r="G444" s="231" t="s">
        <v>927</v>
      </c>
      <c r="H444" s="155" t="s">
        <v>356</v>
      </c>
      <c r="I444" s="140">
        <v>8</v>
      </c>
      <c r="J444" s="140">
        <v>4</v>
      </c>
      <c r="K444" s="140">
        <v>4</v>
      </c>
      <c r="L444" s="140">
        <v>0</v>
      </c>
      <c r="M444" s="140">
        <v>0</v>
      </c>
      <c r="N444" s="232">
        <f aca="true" t="shared" si="18" ref="N444:N451">SUM(J444:M444)</f>
        <v>8</v>
      </c>
      <c r="O444" s="372"/>
      <c r="P444" s="372"/>
    </row>
    <row r="445" spans="1:16" ht="14.25">
      <c r="A445" s="421" t="s">
        <v>6</v>
      </c>
      <c r="B445" s="169" t="s">
        <v>908</v>
      </c>
      <c r="C445" s="141" t="s">
        <v>909</v>
      </c>
      <c r="D445" s="16">
        <v>4</v>
      </c>
      <c r="E445" s="101" t="s">
        <v>913</v>
      </c>
      <c r="F445" s="430" t="s">
        <v>939</v>
      </c>
      <c r="G445" s="231" t="s">
        <v>927</v>
      </c>
      <c r="H445" s="155" t="s">
        <v>356</v>
      </c>
      <c r="I445" s="140">
        <v>0</v>
      </c>
      <c r="J445" s="140">
        <v>0</v>
      </c>
      <c r="K445" s="140">
        <v>0</v>
      </c>
      <c r="L445" s="140">
        <v>0</v>
      </c>
      <c r="M445" s="140">
        <v>0</v>
      </c>
      <c r="N445" s="232">
        <f t="shared" si="18"/>
        <v>0</v>
      </c>
      <c r="O445" s="372"/>
      <c r="P445" s="372"/>
    </row>
    <row r="446" spans="1:16" ht="14.25">
      <c r="A446" s="421" t="s">
        <v>43</v>
      </c>
      <c r="B446" s="169" t="s">
        <v>908</v>
      </c>
      <c r="C446" s="141" t="s">
        <v>909</v>
      </c>
      <c r="D446" s="16">
        <v>4</v>
      </c>
      <c r="E446" s="101" t="s">
        <v>913</v>
      </c>
      <c r="F446" s="430" t="s">
        <v>939</v>
      </c>
      <c r="G446" s="231" t="s">
        <v>927</v>
      </c>
      <c r="H446" s="155" t="s">
        <v>356</v>
      </c>
      <c r="I446" s="140">
        <v>0</v>
      </c>
      <c r="J446" s="140">
        <v>0</v>
      </c>
      <c r="K446" s="140">
        <v>0</v>
      </c>
      <c r="L446" s="140">
        <v>0</v>
      </c>
      <c r="M446" s="140">
        <v>0</v>
      </c>
      <c r="N446" s="232">
        <f t="shared" si="18"/>
        <v>0</v>
      </c>
      <c r="O446" s="372"/>
      <c r="P446" s="372"/>
    </row>
    <row r="447" spans="1:16" ht="27">
      <c r="A447" s="422" t="s">
        <v>57</v>
      </c>
      <c r="B447" s="169" t="s">
        <v>908</v>
      </c>
      <c r="C447" s="141" t="s">
        <v>909</v>
      </c>
      <c r="D447" s="16">
        <v>4</v>
      </c>
      <c r="E447" s="101" t="s">
        <v>913</v>
      </c>
      <c r="F447" s="430" t="s">
        <v>939</v>
      </c>
      <c r="G447" s="231" t="s">
        <v>927</v>
      </c>
      <c r="H447" s="155" t="s">
        <v>356</v>
      </c>
      <c r="I447" s="140">
        <f>SUM(I444,I445,I446)</f>
        <v>8</v>
      </c>
      <c r="J447" s="140">
        <f>SUM(J444,J445,J446)</f>
        <v>4</v>
      </c>
      <c r="K447" s="140">
        <f>SUM(K444,K445,K446)</f>
        <v>4</v>
      </c>
      <c r="L447" s="140">
        <f>SUM(L444,L445,L446)</f>
        <v>0</v>
      </c>
      <c r="M447" s="140">
        <f>SUM(M444,M445,M446)</f>
        <v>0</v>
      </c>
      <c r="N447" s="232">
        <f t="shared" si="18"/>
        <v>8</v>
      </c>
      <c r="O447" s="372"/>
      <c r="P447" s="372"/>
    </row>
    <row r="448" spans="1:16" ht="14.25">
      <c r="A448" s="425" t="s">
        <v>5</v>
      </c>
      <c r="B448" s="169" t="s">
        <v>908</v>
      </c>
      <c r="C448" s="141" t="s">
        <v>909</v>
      </c>
      <c r="D448" s="16">
        <v>4</v>
      </c>
      <c r="E448" s="101" t="s">
        <v>913</v>
      </c>
      <c r="F448" s="430" t="s">
        <v>948</v>
      </c>
      <c r="G448" s="231" t="s">
        <v>949</v>
      </c>
      <c r="H448" s="155" t="s">
        <v>945</v>
      </c>
      <c r="I448" s="140">
        <v>8</v>
      </c>
      <c r="J448" s="140">
        <v>7</v>
      </c>
      <c r="K448" s="140">
        <v>1</v>
      </c>
      <c r="L448" s="140">
        <v>0</v>
      </c>
      <c r="M448" s="140">
        <v>0</v>
      </c>
      <c r="N448" s="232">
        <f t="shared" si="18"/>
        <v>8</v>
      </c>
      <c r="O448" s="372"/>
      <c r="P448" s="372"/>
    </row>
    <row r="449" spans="1:16" ht="14.25">
      <c r="A449" s="421" t="s">
        <v>6</v>
      </c>
      <c r="B449" s="169" t="s">
        <v>908</v>
      </c>
      <c r="C449" s="141" t="s">
        <v>909</v>
      </c>
      <c r="D449" s="16">
        <v>4</v>
      </c>
      <c r="E449" s="101" t="s">
        <v>913</v>
      </c>
      <c r="F449" s="430" t="s">
        <v>948</v>
      </c>
      <c r="G449" s="231" t="s">
        <v>949</v>
      </c>
      <c r="H449" s="155" t="s">
        <v>945</v>
      </c>
      <c r="I449" s="140">
        <v>0</v>
      </c>
      <c r="J449" s="140">
        <v>0</v>
      </c>
      <c r="K449" s="140">
        <v>0</v>
      </c>
      <c r="L449" s="140">
        <v>0</v>
      </c>
      <c r="M449" s="140">
        <v>0</v>
      </c>
      <c r="N449" s="232">
        <f t="shared" si="18"/>
        <v>0</v>
      </c>
      <c r="O449" s="372"/>
      <c r="P449" s="372"/>
    </row>
    <row r="450" spans="1:16" ht="14.25">
      <c r="A450" s="421" t="s">
        <v>43</v>
      </c>
      <c r="B450" s="169" t="s">
        <v>908</v>
      </c>
      <c r="C450" s="141" t="s">
        <v>909</v>
      </c>
      <c r="D450" s="16">
        <v>4</v>
      </c>
      <c r="E450" s="101" t="s">
        <v>913</v>
      </c>
      <c r="F450" s="430" t="s">
        <v>948</v>
      </c>
      <c r="G450" s="231" t="s">
        <v>949</v>
      </c>
      <c r="H450" s="155" t="s">
        <v>945</v>
      </c>
      <c r="I450" s="140">
        <v>0</v>
      </c>
      <c r="J450" s="140">
        <v>0</v>
      </c>
      <c r="K450" s="140">
        <v>0</v>
      </c>
      <c r="L450" s="140">
        <v>0</v>
      </c>
      <c r="M450" s="140">
        <v>0</v>
      </c>
      <c r="N450" s="232">
        <f t="shared" si="18"/>
        <v>0</v>
      </c>
      <c r="O450" s="372"/>
      <c r="P450" s="372"/>
    </row>
    <row r="451" spans="1:16" ht="27">
      <c r="A451" s="422" t="s">
        <v>57</v>
      </c>
      <c r="B451" s="169" t="s">
        <v>908</v>
      </c>
      <c r="C451" s="141" t="s">
        <v>909</v>
      </c>
      <c r="D451" s="16">
        <v>4</v>
      </c>
      <c r="E451" s="101" t="s">
        <v>913</v>
      </c>
      <c r="F451" s="430" t="s">
        <v>948</v>
      </c>
      <c r="G451" s="231" t="s">
        <v>949</v>
      </c>
      <c r="H451" s="155" t="s">
        <v>945</v>
      </c>
      <c r="I451" s="140">
        <f>SUM(I448,I449,I450)</f>
        <v>8</v>
      </c>
      <c r="J451" s="140">
        <f>SUM(J448,J449,J450)</f>
        <v>7</v>
      </c>
      <c r="K451" s="140">
        <f>SUM(K448,K449,K450)</f>
        <v>1</v>
      </c>
      <c r="L451" s="140">
        <f>SUM(L448,L449,L450)</f>
        <v>0</v>
      </c>
      <c r="M451" s="140">
        <f>SUM(M448,M449,M450)</f>
        <v>0</v>
      </c>
      <c r="N451" s="232">
        <f t="shared" si="18"/>
        <v>8</v>
      </c>
      <c r="O451" s="372"/>
      <c r="P451" s="372"/>
    </row>
    <row r="452" spans="1:16" ht="14.25">
      <c r="A452" s="425" t="s">
        <v>5</v>
      </c>
      <c r="B452" s="169" t="s">
        <v>908</v>
      </c>
      <c r="C452" s="141" t="s">
        <v>909</v>
      </c>
      <c r="D452" s="16">
        <v>4</v>
      </c>
      <c r="E452" s="101" t="s">
        <v>913</v>
      </c>
      <c r="F452" s="430" t="s">
        <v>950</v>
      </c>
      <c r="G452" s="206" t="s">
        <v>951</v>
      </c>
      <c r="H452" s="206" t="s">
        <v>869</v>
      </c>
      <c r="I452" s="140">
        <v>8</v>
      </c>
      <c r="J452" s="140">
        <v>3</v>
      </c>
      <c r="K452" s="140">
        <v>5</v>
      </c>
      <c r="L452" s="140">
        <v>0</v>
      </c>
      <c r="M452" s="140">
        <v>0</v>
      </c>
      <c r="N452" s="232">
        <f>SUM(J452:M452)</f>
        <v>8</v>
      </c>
      <c r="O452" s="372"/>
      <c r="P452" s="372"/>
    </row>
    <row r="453" spans="1:16" ht="14.25">
      <c r="A453" s="421" t="s">
        <v>6</v>
      </c>
      <c r="B453" s="169" t="s">
        <v>908</v>
      </c>
      <c r="C453" s="141" t="s">
        <v>909</v>
      </c>
      <c r="D453" s="16">
        <v>4</v>
      </c>
      <c r="E453" s="101" t="s">
        <v>913</v>
      </c>
      <c r="F453" s="430" t="s">
        <v>950</v>
      </c>
      <c r="G453" s="206" t="s">
        <v>951</v>
      </c>
      <c r="H453" s="206" t="s">
        <v>869</v>
      </c>
      <c r="I453" s="140">
        <v>0</v>
      </c>
      <c r="J453" s="140">
        <v>0</v>
      </c>
      <c r="K453" s="140">
        <v>0</v>
      </c>
      <c r="L453" s="140">
        <v>0</v>
      </c>
      <c r="M453" s="140">
        <v>0</v>
      </c>
      <c r="N453" s="232">
        <f>SUM(J453:M453)</f>
        <v>0</v>
      </c>
      <c r="O453" s="372"/>
      <c r="P453" s="372"/>
    </row>
    <row r="454" spans="1:16" ht="14.25">
      <c r="A454" s="421" t="s">
        <v>43</v>
      </c>
      <c r="B454" s="169" t="s">
        <v>908</v>
      </c>
      <c r="C454" s="141" t="s">
        <v>909</v>
      </c>
      <c r="D454" s="16">
        <v>4</v>
      </c>
      <c r="E454" s="101" t="s">
        <v>913</v>
      </c>
      <c r="F454" s="430" t="s">
        <v>950</v>
      </c>
      <c r="G454" s="206" t="s">
        <v>951</v>
      </c>
      <c r="H454" s="206" t="s">
        <v>869</v>
      </c>
      <c r="I454" s="140">
        <v>0</v>
      </c>
      <c r="J454" s="140">
        <v>0</v>
      </c>
      <c r="K454" s="140">
        <v>0</v>
      </c>
      <c r="L454" s="140">
        <v>0</v>
      </c>
      <c r="M454" s="140">
        <v>0</v>
      </c>
      <c r="N454" s="232">
        <f>SUM(J454:M454)</f>
        <v>0</v>
      </c>
      <c r="O454" s="372"/>
      <c r="P454" s="372"/>
    </row>
    <row r="455" spans="1:16" ht="27">
      <c r="A455" s="422" t="s">
        <v>57</v>
      </c>
      <c r="B455" s="169" t="s">
        <v>908</v>
      </c>
      <c r="C455" s="141" t="s">
        <v>909</v>
      </c>
      <c r="D455" s="16">
        <v>4</v>
      </c>
      <c r="E455" s="101" t="s">
        <v>913</v>
      </c>
      <c r="F455" s="430" t="s">
        <v>950</v>
      </c>
      <c r="G455" s="155" t="s">
        <v>951</v>
      </c>
      <c r="H455" s="155" t="s">
        <v>869</v>
      </c>
      <c r="I455" s="140">
        <f>SUM(I452,I453,I454)</f>
        <v>8</v>
      </c>
      <c r="J455" s="140">
        <f>SUM(J452,J453,J454)</f>
        <v>3</v>
      </c>
      <c r="K455" s="140">
        <f>SUM(K452,K453,K454)</f>
        <v>5</v>
      </c>
      <c r="L455" s="140">
        <f>SUM(L452,L453,L454)</f>
        <v>0</v>
      </c>
      <c r="M455" s="140">
        <f>SUM(M452,M453,M454)</f>
        <v>0</v>
      </c>
      <c r="N455" s="232">
        <f>SUM(J455:M455)</f>
        <v>8</v>
      </c>
      <c r="O455" s="372"/>
      <c r="P455" s="372"/>
    </row>
  </sheetData>
  <sheetProtection/>
  <printOptions/>
  <pageMargins left="0.3" right="0.26" top="0.27" bottom="0.26" header="0.3" footer="0.3"/>
  <pageSetup orientation="landscape" paperSize="9" scale="78" r:id="rId1"/>
  <rowBreaks count="1" manualBreakCount="1">
    <brk id="47" max="12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Normal="90" zoomScaleSheetLayoutView="100" zoomScalePageLayoutView="0" workbookViewId="0" topLeftCell="A13">
      <selection activeCell="K21" sqref="K21"/>
    </sheetView>
  </sheetViews>
  <sheetFormatPr defaultColWidth="9.140625" defaultRowHeight="15"/>
  <cols>
    <col min="1" max="1" width="5.140625" style="91" customWidth="1"/>
    <col min="2" max="2" width="9.00390625" style="33" customWidth="1"/>
    <col min="3" max="3" width="32.28125" style="196" customWidth="1"/>
    <col min="4" max="4" width="4.8515625" style="33" customWidth="1"/>
    <col min="5" max="5" width="11.8515625" style="569" customWidth="1"/>
    <col min="6" max="6" width="36.28125" style="33" customWidth="1"/>
    <col min="7" max="7" width="15.8515625" style="196" customWidth="1"/>
    <col min="8" max="8" width="66.28125" style="33" customWidth="1"/>
    <col min="9" max="9" width="7.57421875" style="91" customWidth="1"/>
    <col min="10" max="10" width="7.00390625" style="91" customWidth="1"/>
    <col min="11" max="16384" width="9.140625" style="33" customWidth="1"/>
  </cols>
  <sheetData>
    <row r="1" spans="1:10" ht="13.5" thickBot="1">
      <c r="A1" s="324" t="s">
        <v>24</v>
      </c>
      <c r="B1" s="2"/>
      <c r="C1" s="198"/>
      <c r="D1" s="2"/>
      <c r="E1" s="565"/>
      <c r="F1" s="2"/>
      <c r="G1" s="198"/>
      <c r="H1" s="2"/>
      <c r="I1" s="10"/>
      <c r="J1" s="10"/>
    </row>
    <row r="2" spans="1:10" ht="120" customHeight="1">
      <c r="A2" s="76" t="s">
        <v>10</v>
      </c>
      <c r="B2" s="49" t="s">
        <v>50</v>
      </c>
      <c r="C2" s="49" t="s">
        <v>18</v>
      </c>
      <c r="D2" s="49" t="s">
        <v>7</v>
      </c>
      <c r="E2" s="566" t="s">
        <v>11</v>
      </c>
      <c r="F2" s="49" t="s">
        <v>0</v>
      </c>
      <c r="G2" s="49" t="s">
        <v>8</v>
      </c>
      <c r="H2" s="49" t="s">
        <v>9</v>
      </c>
      <c r="I2" s="49" t="s">
        <v>27</v>
      </c>
      <c r="J2" s="50" t="s">
        <v>28</v>
      </c>
    </row>
    <row r="3" spans="1:10" ht="13.5" thickBot="1">
      <c r="A3" s="78">
        <v>1</v>
      </c>
      <c r="B3" s="79">
        <v>2</v>
      </c>
      <c r="C3" s="79">
        <v>3</v>
      </c>
      <c r="D3" s="79">
        <v>4</v>
      </c>
      <c r="E3" s="567">
        <v>5</v>
      </c>
      <c r="F3" s="79">
        <v>6</v>
      </c>
      <c r="G3" s="79">
        <v>7</v>
      </c>
      <c r="H3" s="79">
        <v>8</v>
      </c>
      <c r="I3" s="79">
        <v>9</v>
      </c>
      <c r="J3" s="80">
        <v>10</v>
      </c>
    </row>
    <row r="4" spans="1:10" ht="12.75">
      <c r="A4" s="325" t="s">
        <v>5</v>
      </c>
      <c r="B4" s="16" t="s">
        <v>167</v>
      </c>
      <c r="C4" s="386" t="s">
        <v>149</v>
      </c>
      <c r="D4" s="16">
        <v>2</v>
      </c>
      <c r="E4" s="101" t="s">
        <v>261</v>
      </c>
      <c r="F4" s="269" t="s">
        <v>271</v>
      </c>
      <c r="G4" s="180" t="s">
        <v>151</v>
      </c>
      <c r="H4" s="145" t="s">
        <v>310</v>
      </c>
      <c r="I4" s="261"/>
      <c r="J4" s="262">
        <v>1</v>
      </c>
    </row>
    <row r="5" spans="1:10" ht="12.75">
      <c r="A5" s="97" t="s">
        <v>5</v>
      </c>
      <c r="B5" s="122" t="s">
        <v>167</v>
      </c>
      <c r="C5" s="460" t="s">
        <v>149</v>
      </c>
      <c r="D5" s="97">
        <v>3</v>
      </c>
      <c r="E5" s="101" t="s">
        <v>262</v>
      </c>
      <c r="F5" s="237" t="s">
        <v>275</v>
      </c>
      <c r="G5" s="181" t="s">
        <v>158</v>
      </c>
      <c r="H5" s="299" t="s">
        <v>315</v>
      </c>
      <c r="I5" s="261"/>
      <c r="J5" s="301"/>
    </row>
    <row r="6" spans="1:10" s="130" customFormat="1" ht="13.5">
      <c r="A6" s="97" t="s">
        <v>5</v>
      </c>
      <c r="B6" s="122" t="s">
        <v>167</v>
      </c>
      <c r="C6" s="460" t="s">
        <v>149</v>
      </c>
      <c r="D6" s="97">
        <v>4</v>
      </c>
      <c r="E6" s="101" t="s">
        <v>263</v>
      </c>
      <c r="F6" s="265" t="s">
        <v>243</v>
      </c>
      <c r="G6" s="181" t="s">
        <v>158</v>
      </c>
      <c r="H6" s="299" t="s">
        <v>247</v>
      </c>
      <c r="I6" s="267"/>
      <c r="J6" s="268"/>
    </row>
    <row r="7" spans="1:10" s="130" customFormat="1" ht="13.5">
      <c r="A7" s="97" t="s">
        <v>5</v>
      </c>
      <c r="B7" s="122" t="s">
        <v>167</v>
      </c>
      <c r="C7" s="460" t="s">
        <v>149</v>
      </c>
      <c r="D7" s="97">
        <v>4</v>
      </c>
      <c r="E7" s="101" t="s">
        <v>263</v>
      </c>
      <c r="F7" s="265" t="s">
        <v>244</v>
      </c>
      <c r="G7" s="181" t="s">
        <v>161</v>
      </c>
      <c r="H7" s="299" t="s">
        <v>248</v>
      </c>
      <c r="I7" s="267"/>
      <c r="J7" s="268"/>
    </row>
    <row r="8" spans="1:11" ht="13.5">
      <c r="A8" s="325" t="s">
        <v>5</v>
      </c>
      <c r="B8" s="16" t="s">
        <v>167</v>
      </c>
      <c r="C8" s="386" t="s">
        <v>149</v>
      </c>
      <c r="D8" s="16">
        <v>4</v>
      </c>
      <c r="E8" s="101" t="s">
        <v>263</v>
      </c>
      <c r="F8" s="298" t="s">
        <v>282</v>
      </c>
      <c r="G8" s="181" t="s">
        <v>153</v>
      </c>
      <c r="H8" s="299" t="s">
        <v>319</v>
      </c>
      <c r="I8" s="261"/>
      <c r="J8" s="301"/>
      <c r="K8" s="130"/>
    </row>
    <row r="9" spans="1:10" s="130" customFormat="1" ht="13.5">
      <c r="A9" s="97" t="s">
        <v>5</v>
      </c>
      <c r="B9" s="122" t="s">
        <v>167</v>
      </c>
      <c r="C9" s="460" t="s">
        <v>149</v>
      </c>
      <c r="D9" s="97">
        <v>4</v>
      </c>
      <c r="E9" s="101" t="s">
        <v>263</v>
      </c>
      <c r="F9" s="266" t="s">
        <v>283</v>
      </c>
      <c r="G9" s="181" t="s">
        <v>156</v>
      </c>
      <c r="H9" s="299" t="s">
        <v>170</v>
      </c>
      <c r="I9" s="267"/>
      <c r="J9" s="268"/>
    </row>
    <row r="10" spans="1:10" ht="13.5" customHeight="1">
      <c r="A10" s="222" t="s">
        <v>5</v>
      </c>
      <c r="B10" s="116" t="s">
        <v>168</v>
      </c>
      <c r="C10" s="461" t="s">
        <v>150</v>
      </c>
      <c r="D10" s="16">
        <v>2</v>
      </c>
      <c r="E10" s="293" t="s">
        <v>264</v>
      </c>
      <c r="F10" s="295" t="s">
        <v>296</v>
      </c>
      <c r="G10" s="193" t="s">
        <v>151</v>
      </c>
      <c r="H10" s="299" t="s">
        <v>165</v>
      </c>
      <c r="I10" s="234"/>
      <c r="J10" s="280"/>
    </row>
    <row r="11" spans="1:10" ht="13.5" customHeight="1">
      <c r="A11" s="222" t="s">
        <v>5</v>
      </c>
      <c r="B11" s="116" t="s">
        <v>168</v>
      </c>
      <c r="C11" s="461" t="s">
        <v>150</v>
      </c>
      <c r="D11" s="16">
        <v>3</v>
      </c>
      <c r="E11" s="293" t="s">
        <v>337</v>
      </c>
      <c r="F11" s="292" t="s">
        <v>359</v>
      </c>
      <c r="G11" s="183" t="s">
        <v>408</v>
      </c>
      <c r="H11" s="145" t="s">
        <v>407</v>
      </c>
      <c r="I11" s="234"/>
      <c r="J11" s="280"/>
    </row>
    <row r="12" spans="1:10" ht="13.5" customHeight="1">
      <c r="A12" s="243" t="s">
        <v>5</v>
      </c>
      <c r="B12" s="16" t="s">
        <v>168</v>
      </c>
      <c r="C12" s="386" t="s">
        <v>150</v>
      </c>
      <c r="D12" s="16">
        <v>3</v>
      </c>
      <c r="E12" s="101" t="s">
        <v>336</v>
      </c>
      <c r="F12" s="127" t="s">
        <v>298</v>
      </c>
      <c r="G12" s="193" t="s">
        <v>152</v>
      </c>
      <c r="H12" s="299" t="s">
        <v>323</v>
      </c>
      <c r="I12" s="16"/>
      <c r="J12" s="301"/>
    </row>
    <row r="13" spans="1:10" ht="12.75">
      <c r="A13" s="222" t="s">
        <v>5</v>
      </c>
      <c r="B13" s="116" t="s">
        <v>168</v>
      </c>
      <c r="C13" s="461" t="s">
        <v>150</v>
      </c>
      <c r="D13" s="16">
        <v>3</v>
      </c>
      <c r="E13" s="101" t="s">
        <v>335</v>
      </c>
      <c r="F13" s="127" t="s">
        <v>375</v>
      </c>
      <c r="G13" s="193" t="s">
        <v>153</v>
      </c>
      <c r="H13" s="303" t="s">
        <v>325</v>
      </c>
      <c r="I13" s="116"/>
      <c r="J13" s="118"/>
    </row>
    <row r="14" spans="1:10" ht="12.75">
      <c r="A14" s="243" t="s">
        <v>5</v>
      </c>
      <c r="B14" s="16" t="s">
        <v>168</v>
      </c>
      <c r="C14" s="386" t="s">
        <v>150</v>
      </c>
      <c r="D14" s="16">
        <v>4</v>
      </c>
      <c r="E14" s="101" t="s">
        <v>199</v>
      </c>
      <c r="F14" s="299" t="s">
        <v>218</v>
      </c>
      <c r="G14" s="193" t="s">
        <v>159</v>
      </c>
      <c r="H14" s="299" t="s">
        <v>219</v>
      </c>
      <c r="I14" s="116"/>
      <c r="J14" s="118"/>
    </row>
    <row r="15" spans="1:10" ht="12.75">
      <c r="A15" s="243" t="s">
        <v>5</v>
      </c>
      <c r="B15" s="16" t="s">
        <v>168</v>
      </c>
      <c r="C15" s="386" t="s">
        <v>150</v>
      </c>
      <c r="D15" s="16">
        <v>5</v>
      </c>
      <c r="E15" s="234" t="s">
        <v>178</v>
      </c>
      <c r="F15" s="321" t="s">
        <v>255</v>
      </c>
      <c r="G15" s="121" t="s">
        <v>246</v>
      </c>
      <c r="H15" s="299" t="s">
        <v>256</v>
      </c>
      <c r="I15" s="16"/>
      <c r="J15" s="187"/>
    </row>
    <row r="16" spans="1:10" ht="12.75">
      <c r="A16" s="243" t="s">
        <v>5</v>
      </c>
      <c r="B16" s="16" t="s">
        <v>168</v>
      </c>
      <c r="C16" s="386" t="s">
        <v>150</v>
      </c>
      <c r="D16" s="16">
        <v>5</v>
      </c>
      <c r="E16" s="234" t="s">
        <v>178</v>
      </c>
      <c r="F16" s="244" t="s">
        <v>185</v>
      </c>
      <c r="G16" s="245" t="s">
        <v>151</v>
      </c>
      <c r="H16" s="295" t="s">
        <v>175</v>
      </c>
      <c r="I16" s="141"/>
      <c r="J16" s="187"/>
    </row>
    <row r="17" spans="1:10" ht="12.75">
      <c r="A17" s="243" t="s">
        <v>5</v>
      </c>
      <c r="B17" s="16" t="s">
        <v>168</v>
      </c>
      <c r="C17" s="386" t="s">
        <v>150</v>
      </c>
      <c r="D17" s="16">
        <v>5</v>
      </c>
      <c r="E17" s="234" t="s">
        <v>178</v>
      </c>
      <c r="F17" s="244" t="s">
        <v>195</v>
      </c>
      <c r="G17" s="245" t="s">
        <v>151</v>
      </c>
      <c r="H17" s="213" t="s">
        <v>176</v>
      </c>
      <c r="I17" s="141"/>
      <c r="J17" s="187">
        <v>1</v>
      </c>
    </row>
    <row r="18" spans="1:10" ht="12.75">
      <c r="A18" s="243" t="s">
        <v>5</v>
      </c>
      <c r="B18" s="16" t="s">
        <v>168</v>
      </c>
      <c r="C18" s="386" t="s">
        <v>150</v>
      </c>
      <c r="D18" s="16">
        <v>5</v>
      </c>
      <c r="E18" s="234" t="s">
        <v>178</v>
      </c>
      <c r="F18" s="103" t="s">
        <v>181</v>
      </c>
      <c r="G18" s="119" t="s">
        <v>151</v>
      </c>
      <c r="H18" s="107" t="s">
        <v>182</v>
      </c>
      <c r="I18" s="116"/>
      <c r="J18" s="275">
        <v>1</v>
      </c>
    </row>
    <row r="19" spans="1:10" ht="12.75">
      <c r="A19" s="243" t="s">
        <v>5</v>
      </c>
      <c r="B19" s="16" t="s">
        <v>168</v>
      </c>
      <c r="C19" s="386" t="s">
        <v>150</v>
      </c>
      <c r="D19" s="16">
        <v>5</v>
      </c>
      <c r="E19" s="234" t="s">
        <v>178</v>
      </c>
      <c r="F19" s="213" t="s">
        <v>186</v>
      </c>
      <c r="G19" s="245" t="s">
        <v>153</v>
      </c>
      <c r="H19" s="295" t="s">
        <v>424</v>
      </c>
      <c r="I19" s="141"/>
      <c r="J19" s="187"/>
    </row>
    <row r="20" spans="1:10" s="117" customFormat="1" ht="12.75">
      <c r="A20" s="243" t="s">
        <v>5</v>
      </c>
      <c r="B20" s="16" t="s">
        <v>168</v>
      </c>
      <c r="C20" s="386" t="s">
        <v>150</v>
      </c>
      <c r="D20" s="16">
        <v>5</v>
      </c>
      <c r="E20" s="261" t="s">
        <v>266</v>
      </c>
      <c r="F20" s="299" t="s">
        <v>390</v>
      </c>
      <c r="G20" s="245" t="s">
        <v>154</v>
      </c>
      <c r="H20" s="299" t="s">
        <v>238</v>
      </c>
      <c r="I20" s="141"/>
      <c r="J20" s="277"/>
    </row>
    <row r="21" spans="1:10" s="117" customFormat="1" ht="12.75">
      <c r="A21" s="38" t="s">
        <v>5</v>
      </c>
      <c r="B21" s="141" t="s">
        <v>168</v>
      </c>
      <c r="C21" s="200" t="s">
        <v>150</v>
      </c>
      <c r="D21" s="16">
        <v>5</v>
      </c>
      <c r="E21" s="233" t="s">
        <v>267</v>
      </c>
      <c r="F21" s="35" t="s">
        <v>190</v>
      </c>
      <c r="G21" s="121" t="s">
        <v>157</v>
      </c>
      <c r="H21" s="299" t="s">
        <v>423</v>
      </c>
      <c r="I21" s="191"/>
      <c r="J21" s="124"/>
    </row>
    <row r="22" spans="1:10" s="117" customFormat="1" ht="12.75">
      <c r="A22" s="38" t="s">
        <v>5</v>
      </c>
      <c r="B22" s="141" t="s">
        <v>168</v>
      </c>
      <c r="C22" s="200" t="s">
        <v>150</v>
      </c>
      <c r="D22" s="16">
        <v>5</v>
      </c>
      <c r="E22" s="233" t="s">
        <v>267</v>
      </c>
      <c r="F22" s="35" t="s">
        <v>191</v>
      </c>
      <c r="G22" s="121" t="s">
        <v>157</v>
      </c>
      <c r="H22" s="299" t="s">
        <v>174</v>
      </c>
      <c r="I22" s="191"/>
      <c r="J22" s="124"/>
    </row>
    <row r="23" spans="1:10" s="117" customFormat="1" ht="12.75">
      <c r="A23" s="326" t="s">
        <v>5</v>
      </c>
      <c r="B23" s="141" t="s">
        <v>168</v>
      </c>
      <c r="C23" s="200" t="s">
        <v>150</v>
      </c>
      <c r="D23" s="16">
        <v>5</v>
      </c>
      <c r="E23" s="233" t="s">
        <v>268</v>
      </c>
      <c r="F23" s="321" t="s">
        <v>301</v>
      </c>
      <c r="G23" s="121" t="s">
        <v>157</v>
      </c>
      <c r="H23" s="107" t="s">
        <v>163</v>
      </c>
      <c r="I23" s="191"/>
      <c r="J23" s="124"/>
    </row>
    <row r="24" spans="1:10" ht="12.75">
      <c r="A24" s="326" t="s">
        <v>5</v>
      </c>
      <c r="B24" s="141" t="s">
        <v>168</v>
      </c>
      <c r="C24" s="200" t="s">
        <v>150</v>
      </c>
      <c r="D24" s="16">
        <v>5</v>
      </c>
      <c r="E24" s="233" t="s">
        <v>268</v>
      </c>
      <c r="F24" s="299" t="s">
        <v>302</v>
      </c>
      <c r="G24" s="121" t="s">
        <v>154</v>
      </c>
      <c r="H24" s="299" t="s">
        <v>184</v>
      </c>
      <c r="I24" s="191"/>
      <c r="J24" s="124"/>
    </row>
    <row r="25" spans="1:10" ht="12.75">
      <c r="A25" s="326" t="s">
        <v>5</v>
      </c>
      <c r="B25" s="141" t="s">
        <v>168</v>
      </c>
      <c r="C25" s="200" t="s">
        <v>150</v>
      </c>
      <c r="D25" s="16">
        <v>5</v>
      </c>
      <c r="E25" s="233" t="s">
        <v>268</v>
      </c>
      <c r="F25" s="143" t="s">
        <v>193</v>
      </c>
      <c r="G25" s="121" t="s">
        <v>169</v>
      </c>
      <c r="H25" s="299" t="s">
        <v>422</v>
      </c>
      <c r="I25" s="116"/>
      <c r="J25" s="277"/>
    </row>
    <row r="26" spans="1:10" ht="12.75">
      <c r="A26" s="327" t="s">
        <v>5</v>
      </c>
      <c r="B26" s="116" t="s">
        <v>168</v>
      </c>
      <c r="C26" s="461" t="s">
        <v>150</v>
      </c>
      <c r="D26" s="16">
        <v>5</v>
      </c>
      <c r="E26" s="233" t="s">
        <v>268</v>
      </c>
      <c r="F26" s="321" t="s">
        <v>304</v>
      </c>
      <c r="G26" s="270" t="s">
        <v>156</v>
      </c>
      <c r="H26" s="299" t="s">
        <v>330</v>
      </c>
      <c r="I26" s="116"/>
      <c r="J26" s="118"/>
    </row>
    <row r="27" spans="1:10" ht="12.75">
      <c r="A27" s="327" t="s">
        <v>5</v>
      </c>
      <c r="B27" s="116" t="s">
        <v>168</v>
      </c>
      <c r="C27" s="461" t="s">
        <v>150</v>
      </c>
      <c r="D27" s="16">
        <v>5</v>
      </c>
      <c r="E27" s="233" t="s">
        <v>268</v>
      </c>
      <c r="F27" s="319" t="s">
        <v>305</v>
      </c>
      <c r="G27" s="270" t="s">
        <v>151</v>
      </c>
      <c r="H27" s="129" t="s">
        <v>175</v>
      </c>
      <c r="I27" s="189"/>
      <c r="J27" s="235"/>
    </row>
    <row r="28" spans="1:10" s="117" customFormat="1" ht="12.75">
      <c r="A28" s="326" t="s">
        <v>5</v>
      </c>
      <c r="B28" s="141" t="s">
        <v>168</v>
      </c>
      <c r="C28" s="200" t="s">
        <v>150</v>
      </c>
      <c r="D28" s="16">
        <v>5</v>
      </c>
      <c r="E28" s="233" t="s">
        <v>268</v>
      </c>
      <c r="F28" s="321" t="s">
        <v>257</v>
      </c>
      <c r="G28" s="119" t="s">
        <v>151</v>
      </c>
      <c r="H28" s="299" t="s">
        <v>173</v>
      </c>
      <c r="I28" s="116"/>
      <c r="J28" s="275"/>
    </row>
    <row r="29" spans="1:10" s="117" customFormat="1" ht="12.75">
      <c r="A29" s="369" t="s">
        <v>5</v>
      </c>
      <c r="B29" s="356" t="s">
        <v>750</v>
      </c>
      <c r="C29" s="461" t="s">
        <v>751</v>
      </c>
      <c r="D29" s="16">
        <v>1</v>
      </c>
      <c r="E29" s="16" t="s">
        <v>752</v>
      </c>
      <c r="F29" s="362" t="s">
        <v>781</v>
      </c>
      <c r="G29" s="344" t="s">
        <v>154</v>
      </c>
      <c r="H29" s="342" t="s">
        <v>782</v>
      </c>
      <c r="I29" s="116"/>
      <c r="J29" s="275"/>
    </row>
    <row r="30" spans="1:10" ht="12.75">
      <c r="A30" s="369" t="s">
        <v>5</v>
      </c>
      <c r="B30" s="356" t="s">
        <v>750</v>
      </c>
      <c r="C30" s="461" t="s">
        <v>751</v>
      </c>
      <c r="D30" s="16">
        <v>2</v>
      </c>
      <c r="E30" s="16" t="s">
        <v>753</v>
      </c>
      <c r="F30" s="363" t="s">
        <v>783</v>
      </c>
      <c r="G30" s="213" t="s">
        <v>158</v>
      </c>
      <c r="H30" s="364" t="s">
        <v>784</v>
      </c>
      <c r="I30" s="116"/>
      <c r="J30" s="118"/>
    </row>
    <row r="31" spans="1:10" s="117" customFormat="1" ht="12.75">
      <c r="A31" s="369" t="s">
        <v>5</v>
      </c>
      <c r="B31" s="356" t="s">
        <v>750</v>
      </c>
      <c r="C31" s="461" t="s">
        <v>751</v>
      </c>
      <c r="D31" s="16">
        <v>2</v>
      </c>
      <c r="E31" s="16" t="s">
        <v>753</v>
      </c>
      <c r="F31" s="363" t="s">
        <v>785</v>
      </c>
      <c r="G31" s="344" t="s">
        <v>680</v>
      </c>
      <c r="H31" s="365" t="s">
        <v>786</v>
      </c>
      <c r="I31" s="39"/>
      <c r="J31" s="111"/>
    </row>
    <row r="32" spans="1:10" ht="12.75">
      <c r="A32" s="369" t="s">
        <v>5</v>
      </c>
      <c r="B32" s="355" t="s">
        <v>750</v>
      </c>
      <c r="C32" s="192" t="s">
        <v>751</v>
      </c>
      <c r="D32" s="141">
        <v>3</v>
      </c>
      <c r="E32" s="141" t="s">
        <v>754</v>
      </c>
      <c r="F32" s="366" t="s">
        <v>787</v>
      </c>
      <c r="G32" s="367" t="s">
        <v>155</v>
      </c>
      <c r="H32" s="368" t="s">
        <v>788</v>
      </c>
      <c r="I32" s="34"/>
      <c r="J32" s="113"/>
    </row>
    <row r="33" spans="1:11" ht="12.75">
      <c r="A33" s="459" t="s">
        <v>5</v>
      </c>
      <c r="B33" s="3" t="s">
        <v>904</v>
      </c>
      <c r="C33" s="408" t="s">
        <v>905</v>
      </c>
      <c r="D33" s="3">
        <v>2</v>
      </c>
      <c r="E33" s="140" t="s">
        <v>907</v>
      </c>
      <c r="F33" s="237" t="s">
        <v>952</v>
      </c>
      <c r="G33" s="443" t="s">
        <v>151</v>
      </c>
      <c r="H33" s="444" t="s">
        <v>165</v>
      </c>
      <c r="I33" s="443"/>
      <c r="J33" s="445"/>
      <c r="K33" s="446"/>
    </row>
    <row r="34" spans="1:11" ht="12.75">
      <c r="A34" s="448" t="s">
        <v>5</v>
      </c>
      <c r="B34" s="448" t="s">
        <v>908</v>
      </c>
      <c r="C34" s="237" t="s">
        <v>909</v>
      </c>
      <c r="D34" s="3">
        <v>1</v>
      </c>
      <c r="E34" s="140" t="s">
        <v>910</v>
      </c>
      <c r="F34" s="449" t="s">
        <v>953</v>
      </c>
      <c r="G34" s="450" t="s">
        <v>158</v>
      </c>
      <c r="H34" s="144" t="s">
        <v>954</v>
      </c>
      <c r="I34" s="443"/>
      <c r="J34" s="445"/>
      <c r="K34" s="446"/>
    </row>
    <row r="35" spans="1:11" ht="12.75">
      <c r="A35" s="448" t="s">
        <v>5</v>
      </c>
      <c r="B35" s="448" t="s">
        <v>908</v>
      </c>
      <c r="C35" s="237" t="s">
        <v>909</v>
      </c>
      <c r="D35" s="3">
        <v>1</v>
      </c>
      <c r="E35" s="140" t="s">
        <v>910</v>
      </c>
      <c r="F35" s="237" t="s">
        <v>955</v>
      </c>
      <c r="G35" s="443" t="s">
        <v>151</v>
      </c>
      <c r="H35" s="444" t="s">
        <v>956</v>
      </c>
      <c r="I35" s="443"/>
      <c r="J35" s="445"/>
      <c r="K35" s="446"/>
    </row>
    <row r="36" spans="1:11" ht="12.75">
      <c r="A36" s="448" t="s">
        <v>5</v>
      </c>
      <c r="B36" s="448" t="s">
        <v>908</v>
      </c>
      <c r="C36" s="237" t="s">
        <v>909</v>
      </c>
      <c r="D36" s="3">
        <v>1</v>
      </c>
      <c r="E36" s="140" t="s">
        <v>910</v>
      </c>
      <c r="F36" s="449" t="s">
        <v>957</v>
      </c>
      <c r="G36" s="450" t="s">
        <v>156</v>
      </c>
      <c r="H36" s="144" t="s">
        <v>958</v>
      </c>
      <c r="I36" s="443"/>
      <c r="J36" s="445"/>
      <c r="K36" s="446"/>
    </row>
    <row r="37" spans="1:11" ht="12.75">
      <c r="A37" s="448" t="s">
        <v>5</v>
      </c>
      <c r="B37" s="448" t="s">
        <v>908</v>
      </c>
      <c r="C37" s="237" t="s">
        <v>909</v>
      </c>
      <c r="D37" s="448">
        <v>2</v>
      </c>
      <c r="E37" s="431" t="s">
        <v>911</v>
      </c>
      <c r="F37" s="447" t="s">
        <v>959</v>
      </c>
      <c r="G37" s="447" t="s">
        <v>153</v>
      </c>
      <c r="H37" s="451" t="s">
        <v>960</v>
      </c>
      <c r="I37" s="452"/>
      <c r="J37" s="452"/>
      <c r="K37" s="446"/>
    </row>
    <row r="38" spans="1:11" ht="12.75">
      <c r="A38" s="448" t="s">
        <v>5</v>
      </c>
      <c r="B38" s="448" t="s">
        <v>908</v>
      </c>
      <c r="C38" s="237" t="s">
        <v>909</v>
      </c>
      <c r="D38" s="448">
        <v>3</v>
      </c>
      <c r="E38" s="431" t="s">
        <v>912</v>
      </c>
      <c r="F38" s="447" t="s">
        <v>961</v>
      </c>
      <c r="G38" s="447" t="s">
        <v>164</v>
      </c>
      <c r="H38" s="451" t="s">
        <v>962</v>
      </c>
      <c r="I38" s="452"/>
      <c r="J38" s="452"/>
      <c r="K38" s="446"/>
    </row>
    <row r="39" spans="1:11" ht="12.75">
      <c r="A39" s="448" t="s">
        <v>5</v>
      </c>
      <c r="B39" s="448" t="s">
        <v>908</v>
      </c>
      <c r="C39" s="237" t="s">
        <v>909</v>
      </c>
      <c r="D39" s="448">
        <v>3</v>
      </c>
      <c r="E39" s="431" t="s">
        <v>912</v>
      </c>
      <c r="F39" s="447" t="s">
        <v>963</v>
      </c>
      <c r="G39" s="378" t="s">
        <v>152</v>
      </c>
      <c r="H39" s="453" t="s">
        <v>964</v>
      </c>
      <c r="I39" s="452"/>
      <c r="J39" s="452"/>
      <c r="K39" s="446"/>
    </row>
    <row r="40" spans="1:11" ht="12.75">
      <c r="A40" s="448" t="s">
        <v>5</v>
      </c>
      <c r="B40" s="448" t="s">
        <v>908</v>
      </c>
      <c r="C40" s="237" t="s">
        <v>909</v>
      </c>
      <c r="D40" s="448">
        <v>3</v>
      </c>
      <c r="E40" s="431" t="s">
        <v>912</v>
      </c>
      <c r="F40" s="447" t="s">
        <v>965</v>
      </c>
      <c r="G40" s="378" t="s">
        <v>680</v>
      </c>
      <c r="H40" s="453" t="s">
        <v>966</v>
      </c>
      <c r="I40" s="452"/>
      <c r="J40" s="452"/>
      <c r="K40" s="446"/>
    </row>
    <row r="41" spans="1:11" ht="12.75">
      <c r="A41" s="431" t="s">
        <v>5</v>
      </c>
      <c r="B41" s="431" t="s">
        <v>908</v>
      </c>
      <c r="C41" s="462" t="s">
        <v>909</v>
      </c>
      <c r="D41" s="431">
        <v>4</v>
      </c>
      <c r="E41" s="431" t="s">
        <v>913</v>
      </c>
      <c r="F41" s="454" t="s">
        <v>967</v>
      </c>
      <c r="G41" s="454" t="s">
        <v>154</v>
      </c>
      <c r="H41" s="455" t="s">
        <v>968</v>
      </c>
      <c r="I41" s="456"/>
      <c r="J41" s="456"/>
      <c r="K41" s="201"/>
    </row>
    <row r="42" spans="1:11" ht="12.75">
      <c r="A42" s="457" t="s">
        <v>5</v>
      </c>
      <c r="B42" s="457" t="s">
        <v>908</v>
      </c>
      <c r="C42" s="463" t="s">
        <v>909</v>
      </c>
      <c r="D42" s="457">
        <v>4</v>
      </c>
      <c r="E42" s="457" t="s">
        <v>913</v>
      </c>
      <c r="F42" s="422" t="s">
        <v>969</v>
      </c>
      <c r="G42" s="422" t="s">
        <v>155</v>
      </c>
      <c r="H42" s="458" t="s">
        <v>970</v>
      </c>
      <c r="I42" s="456"/>
      <c r="J42" s="456"/>
      <c r="K42" s="201"/>
    </row>
    <row r="43" spans="1:10" ht="13.5" thickBot="1">
      <c r="A43" s="328"/>
      <c r="B43" s="16"/>
      <c r="C43" s="386"/>
      <c r="D43" s="34"/>
      <c r="E43" s="568"/>
      <c r="F43" s="137"/>
      <c r="G43" s="190"/>
      <c r="H43" s="137"/>
      <c r="I43" s="138"/>
      <c r="J43" s="138"/>
    </row>
    <row r="44" spans="1:10" ht="13.5" thickBot="1">
      <c r="A44" s="542" t="s">
        <v>52</v>
      </c>
      <c r="B44" s="543"/>
      <c r="C44" s="543"/>
      <c r="D44" s="543"/>
      <c r="E44" s="543"/>
      <c r="F44" s="134">
        <f>IF('Форма 1'!M126=COUNTIF(F4:F43,"*"),COUNTIF(F4:F43,"*"),"ОШИБКА")</f>
        <v>39</v>
      </c>
      <c r="G44" s="199"/>
      <c r="H44" s="135"/>
      <c r="I44" s="134"/>
      <c r="J44" s="136"/>
    </row>
    <row r="47" ht="12.75">
      <c r="C47" s="387"/>
    </row>
  </sheetData>
  <sheetProtection insertRows="0"/>
  <protectedRanges>
    <protectedRange sqref="F4" name="Диапазон1_1"/>
    <protectedRange sqref="E10:E11" name="Диапазон1_2"/>
    <protectedRange sqref="F11" name="Диапазон1_1_1"/>
    <protectedRange sqref="F8" name="Диапазон1_20"/>
    <protectedRange sqref="F13" name="Диапазон1_2_1"/>
    <protectedRange sqref="F16:F17" name="Диапазон1"/>
    <protectedRange sqref="F19" name="Диапазон1_1_2"/>
    <protectedRange sqref="F20" name="Диапазон1_1_2_1"/>
    <protectedRange sqref="F23:F24" name="Диапазон1_10_1"/>
    <protectedRange sqref="F26:F27" name="Диапазон1_10_3"/>
    <protectedRange sqref="F5" name="Диапазон1_10"/>
    <protectedRange sqref="F32" name="Диапазон1_1_2_2"/>
    <protectedRange sqref="F29" name="Диапазон1_1_2_1_1"/>
    <protectedRange sqref="F30" name="Диапазон1_1_1_1"/>
    <protectedRange sqref="F31" name="Диапазон1_1_1_1_1"/>
    <protectedRange sqref="F41:F42" name="Диапазон1_1_1_2"/>
  </protectedRanges>
  <mergeCells count="1">
    <mergeCell ref="A44:E44"/>
  </mergeCells>
  <conditionalFormatting sqref="F44">
    <cfRule type="containsText" priority="2" dxfId="16" operator="containsText" stopIfTrue="1" text="ОШИБКА">
      <formula>NOT(ISERROR(SEARCH("ОШИБКА",F44)))</formula>
    </cfRule>
  </conditionalFormatting>
  <conditionalFormatting sqref="E29:F30">
    <cfRule type="duplicateValues" priority="1" dxfId="16" stopIfTrue="1">
      <formula>AND(COUNTIF($E$29:$F$30,E29)&gt;1,NOT(ISBLANK(E29)))</formula>
    </cfRule>
  </conditionalFormatting>
  <dataValidations count="1">
    <dataValidation type="list" allowBlank="1" showInputMessage="1" showErrorMessage="1" sqref="E50 C47">
      <formula1>группа</formula1>
    </dataValidation>
  </dataValidations>
  <printOptions/>
  <pageMargins left="0.7" right="0.7" top="0.75" bottom="0.75" header="0.3" footer="0.3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8"/>
  <sheetViews>
    <sheetView view="pageBreakPreview" zoomScaleNormal="90" zoomScaleSheetLayoutView="100" zoomScalePageLayoutView="0" workbookViewId="0" topLeftCell="A154">
      <selection activeCell="K154" sqref="K1:K16384"/>
    </sheetView>
  </sheetViews>
  <sheetFormatPr defaultColWidth="9.140625" defaultRowHeight="15"/>
  <cols>
    <col min="1" max="1" width="4.00390625" style="91" customWidth="1"/>
    <col min="2" max="2" width="8.57421875" style="33" customWidth="1"/>
    <col min="3" max="3" width="29.421875" style="195" customWidth="1"/>
    <col min="4" max="4" width="3.7109375" style="91" customWidth="1"/>
    <col min="5" max="5" width="11.00390625" style="569" customWidth="1"/>
    <col min="6" max="6" width="33.7109375" style="311" customWidth="1"/>
    <col min="7" max="7" width="16.7109375" style="33" customWidth="1"/>
    <col min="8" max="8" width="73.7109375" style="195" customWidth="1"/>
    <col min="9" max="9" width="8.7109375" style="91" customWidth="1"/>
    <col min="10" max="10" width="5.28125" style="91" customWidth="1"/>
    <col min="11" max="11" width="9.140625" style="33" customWidth="1"/>
    <col min="12" max="16384" width="9.140625" style="33" customWidth="1"/>
  </cols>
  <sheetData>
    <row r="1" spans="1:10" ht="13.5" thickBot="1">
      <c r="A1" s="324" t="s">
        <v>29</v>
      </c>
      <c r="B1" s="2"/>
      <c r="C1" s="238"/>
      <c r="D1" s="10"/>
      <c r="E1" s="565"/>
      <c r="F1" s="215"/>
      <c r="G1" s="2"/>
      <c r="H1" s="238"/>
      <c r="I1" s="10"/>
      <c r="J1" s="10"/>
    </row>
    <row r="2" spans="1:10" ht="120.75" customHeight="1">
      <c r="A2" s="76" t="s">
        <v>10</v>
      </c>
      <c r="B2" s="49" t="s">
        <v>50</v>
      </c>
      <c r="C2" s="239" t="s">
        <v>18</v>
      </c>
      <c r="D2" s="49" t="s">
        <v>7</v>
      </c>
      <c r="E2" s="566" t="s">
        <v>11</v>
      </c>
      <c r="F2" s="296" t="s">
        <v>0</v>
      </c>
      <c r="G2" s="49" t="s">
        <v>8</v>
      </c>
      <c r="H2" s="239" t="s">
        <v>9</v>
      </c>
      <c r="I2" s="49" t="s">
        <v>27</v>
      </c>
      <c r="J2" s="50" t="s">
        <v>28</v>
      </c>
    </row>
    <row r="3" spans="1:10" ht="12.75">
      <c r="A3" s="221">
        <v>1</v>
      </c>
      <c r="B3" s="125">
        <v>2</v>
      </c>
      <c r="C3" s="240">
        <v>3</v>
      </c>
      <c r="D3" s="125">
        <v>4</v>
      </c>
      <c r="E3" s="155">
        <v>5</v>
      </c>
      <c r="F3" s="126">
        <v>6</v>
      </c>
      <c r="G3" s="125">
        <v>7</v>
      </c>
      <c r="H3" s="240">
        <v>8</v>
      </c>
      <c r="I3" s="125">
        <v>9</v>
      </c>
      <c r="J3" s="92">
        <v>10</v>
      </c>
    </row>
    <row r="4" spans="1:10" s="130" customFormat="1" ht="13.5">
      <c r="A4" s="97" t="s">
        <v>5</v>
      </c>
      <c r="B4" s="122" t="s">
        <v>167</v>
      </c>
      <c r="C4" s="493" t="s">
        <v>149</v>
      </c>
      <c r="D4" s="97">
        <v>1</v>
      </c>
      <c r="E4" s="101" t="s">
        <v>331</v>
      </c>
      <c r="F4" s="255" t="s">
        <v>731</v>
      </c>
      <c r="G4" s="181" t="s">
        <v>158</v>
      </c>
      <c r="H4" s="365" t="s">
        <v>739</v>
      </c>
      <c r="I4" s="343"/>
      <c r="J4" s="268"/>
    </row>
    <row r="5" spans="1:10" s="130" customFormat="1" ht="13.5">
      <c r="A5" s="97" t="s">
        <v>5</v>
      </c>
      <c r="B5" s="122" t="s">
        <v>167</v>
      </c>
      <c r="C5" s="493" t="s">
        <v>149</v>
      </c>
      <c r="D5" s="97">
        <v>1</v>
      </c>
      <c r="E5" s="101" t="s">
        <v>331</v>
      </c>
      <c r="F5" s="255" t="s">
        <v>732</v>
      </c>
      <c r="G5" s="181" t="s">
        <v>151</v>
      </c>
      <c r="H5" s="295" t="s">
        <v>740</v>
      </c>
      <c r="I5" s="343"/>
      <c r="J5" s="268"/>
    </row>
    <row r="6" spans="1:10" s="130" customFormat="1" ht="13.5">
      <c r="A6" s="97" t="s">
        <v>5</v>
      </c>
      <c r="B6" s="122" t="s">
        <v>167</v>
      </c>
      <c r="C6" s="493" t="s">
        <v>149</v>
      </c>
      <c r="D6" s="97">
        <v>1</v>
      </c>
      <c r="E6" s="101" t="s">
        <v>331</v>
      </c>
      <c r="F6" s="255" t="s">
        <v>733</v>
      </c>
      <c r="G6" s="341" t="s">
        <v>156</v>
      </c>
      <c r="H6" s="365" t="s">
        <v>741</v>
      </c>
      <c r="I6" s="343"/>
      <c r="J6" s="343"/>
    </row>
    <row r="7" spans="1:10" s="130" customFormat="1" ht="13.5">
      <c r="A7" s="97" t="s">
        <v>5</v>
      </c>
      <c r="B7" s="122" t="s">
        <v>167</v>
      </c>
      <c r="C7" s="493" t="s">
        <v>149</v>
      </c>
      <c r="D7" s="97">
        <v>1</v>
      </c>
      <c r="E7" s="101" t="s">
        <v>331</v>
      </c>
      <c r="F7" s="255" t="s">
        <v>363</v>
      </c>
      <c r="G7" s="181" t="s">
        <v>153</v>
      </c>
      <c r="H7" s="269" t="s">
        <v>404</v>
      </c>
      <c r="I7" s="343"/>
      <c r="J7" s="268"/>
    </row>
    <row r="8" spans="1:10" s="130" customFormat="1" ht="13.5">
      <c r="A8" s="97" t="s">
        <v>5</v>
      </c>
      <c r="B8" s="122" t="s">
        <v>167</v>
      </c>
      <c r="C8" s="493" t="s">
        <v>149</v>
      </c>
      <c r="D8" s="97">
        <v>1</v>
      </c>
      <c r="E8" s="101" t="s">
        <v>331</v>
      </c>
      <c r="F8" s="255" t="s">
        <v>734</v>
      </c>
      <c r="G8" s="181" t="s">
        <v>153</v>
      </c>
      <c r="H8" s="295" t="s">
        <v>742</v>
      </c>
      <c r="I8" s="343"/>
      <c r="J8" s="268"/>
    </row>
    <row r="9" spans="1:10" s="130" customFormat="1" ht="13.5">
      <c r="A9" s="97" t="s">
        <v>5</v>
      </c>
      <c r="B9" s="122" t="s">
        <v>167</v>
      </c>
      <c r="C9" s="493" t="s">
        <v>149</v>
      </c>
      <c r="D9" s="97">
        <v>1</v>
      </c>
      <c r="E9" s="101" t="s">
        <v>332</v>
      </c>
      <c r="F9" s="255" t="s">
        <v>357</v>
      </c>
      <c r="G9" s="182" t="s">
        <v>151</v>
      </c>
      <c r="H9" s="365" t="s">
        <v>402</v>
      </c>
      <c r="I9" s="100"/>
      <c r="J9" s="187">
        <v>1</v>
      </c>
    </row>
    <row r="10" spans="1:10" s="130" customFormat="1" ht="13.5">
      <c r="A10" s="97" t="s">
        <v>5</v>
      </c>
      <c r="B10" s="122" t="s">
        <v>167</v>
      </c>
      <c r="C10" s="493" t="s">
        <v>149</v>
      </c>
      <c r="D10" s="97">
        <v>1</v>
      </c>
      <c r="E10" s="101" t="s">
        <v>332</v>
      </c>
      <c r="F10" s="255" t="s">
        <v>735</v>
      </c>
      <c r="G10" s="182" t="s">
        <v>162</v>
      </c>
      <c r="H10" s="309" t="s">
        <v>743</v>
      </c>
      <c r="I10" s="100"/>
      <c r="J10" s="276"/>
    </row>
    <row r="11" spans="1:10" s="130" customFormat="1" ht="13.5">
      <c r="A11" s="97" t="s">
        <v>5</v>
      </c>
      <c r="B11" s="122" t="s">
        <v>167</v>
      </c>
      <c r="C11" s="493" t="s">
        <v>149</v>
      </c>
      <c r="D11" s="97">
        <v>1</v>
      </c>
      <c r="E11" s="101" t="s">
        <v>332</v>
      </c>
      <c r="F11" s="255" t="s">
        <v>358</v>
      </c>
      <c r="G11" s="181" t="s">
        <v>156</v>
      </c>
      <c r="H11" s="295" t="s">
        <v>403</v>
      </c>
      <c r="I11" s="343"/>
      <c r="J11" s="268"/>
    </row>
    <row r="12" spans="1:10" s="130" customFormat="1" ht="13.5">
      <c r="A12" s="97" t="s">
        <v>5</v>
      </c>
      <c r="B12" s="122" t="s">
        <v>167</v>
      </c>
      <c r="C12" s="493" t="s">
        <v>149</v>
      </c>
      <c r="D12" s="97">
        <v>1</v>
      </c>
      <c r="E12" s="101" t="s">
        <v>332</v>
      </c>
      <c r="F12" s="255" t="s">
        <v>736</v>
      </c>
      <c r="G12" s="341" t="s">
        <v>322</v>
      </c>
      <c r="H12" s="365" t="s">
        <v>744</v>
      </c>
      <c r="I12" s="343"/>
      <c r="J12" s="343"/>
    </row>
    <row r="13" spans="1:10" s="130" customFormat="1" ht="13.5">
      <c r="A13" s="97" t="s">
        <v>5</v>
      </c>
      <c r="B13" s="122" t="s">
        <v>167</v>
      </c>
      <c r="C13" s="493" t="s">
        <v>149</v>
      </c>
      <c r="D13" s="97">
        <v>2</v>
      </c>
      <c r="E13" s="101" t="s">
        <v>261</v>
      </c>
      <c r="F13" s="317" t="s">
        <v>272</v>
      </c>
      <c r="G13" s="181" t="s">
        <v>151</v>
      </c>
      <c r="H13" s="299" t="s">
        <v>312</v>
      </c>
      <c r="I13" s="343"/>
      <c r="J13" s="268"/>
    </row>
    <row r="14" spans="1:10" s="130" customFormat="1" ht="13.5">
      <c r="A14" s="97" t="s">
        <v>5</v>
      </c>
      <c r="B14" s="122" t="s">
        <v>167</v>
      </c>
      <c r="C14" s="493" t="s">
        <v>149</v>
      </c>
      <c r="D14" s="97">
        <v>2</v>
      </c>
      <c r="E14" s="101" t="s">
        <v>261</v>
      </c>
      <c r="F14" s="336" t="s">
        <v>306</v>
      </c>
      <c r="G14" s="181" t="s">
        <v>151</v>
      </c>
      <c r="H14" s="299" t="s">
        <v>311</v>
      </c>
      <c r="I14" s="343"/>
      <c r="J14" s="268"/>
    </row>
    <row r="15" spans="1:10" s="130" customFormat="1" ht="13.5">
      <c r="A15" s="97" t="s">
        <v>5</v>
      </c>
      <c r="B15" s="122" t="s">
        <v>167</v>
      </c>
      <c r="C15" s="493" t="s">
        <v>149</v>
      </c>
      <c r="D15" s="97">
        <v>2</v>
      </c>
      <c r="E15" s="101" t="s">
        <v>261</v>
      </c>
      <c r="F15" s="329" t="s">
        <v>522</v>
      </c>
      <c r="G15" s="181" t="s">
        <v>157</v>
      </c>
      <c r="H15" s="295" t="s">
        <v>667</v>
      </c>
      <c r="I15" s="343"/>
      <c r="J15" s="268"/>
    </row>
    <row r="16" spans="1:10" s="130" customFormat="1" ht="13.5">
      <c r="A16" s="97" t="s">
        <v>5</v>
      </c>
      <c r="B16" s="122" t="s">
        <v>167</v>
      </c>
      <c r="C16" s="493" t="s">
        <v>149</v>
      </c>
      <c r="D16" s="97">
        <v>2</v>
      </c>
      <c r="E16" s="101" t="s">
        <v>261</v>
      </c>
      <c r="F16" s="180" t="s">
        <v>521</v>
      </c>
      <c r="G16" s="181" t="s">
        <v>151</v>
      </c>
      <c r="H16" s="385" t="s">
        <v>165</v>
      </c>
      <c r="I16" s="343"/>
      <c r="J16" s="268"/>
    </row>
    <row r="17" spans="1:10" s="130" customFormat="1" ht="13.5">
      <c r="A17" s="97" t="s">
        <v>5</v>
      </c>
      <c r="B17" s="122" t="s">
        <v>167</v>
      </c>
      <c r="C17" s="493" t="s">
        <v>149</v>
      </c>
      <c r="D17" s="97">
        <v>2</v>
      </c>
      <c r="E17" s="101" t="s">
        <v>261</v>
      </c>
      <c r="F17" s="180" t="s">
        <v>368</v>
      </c>
      <c r="G17" s="181" t="s">
        <v>158</v>
      </c>
      <c r="H17" s="365" t="s">
        <v>406</v>
      </c>
      <c r="I17" s="343"/>
      <c r="J17" s="268">
        <v>1</v>
      </c>
    </row>
    <row r="18" spans="1:10" s="130" customFormat="1" ht="13.5">
      <c r="A18" s="97" t="s">
        <v>5</v>
      </c>
      <c r="B18" s="122" t="s">
        <v>167</v>
      </c>
      <c r="C18" s="493" t="s">
        <v>149</v>
      </c>
      <c r="D18" s="97">
        <v>2</v>
      </c>
      <c r="E18" s="101" t="s">
        <v>261</v>
      </c>
      <c r="F18" s="337" t="s">
        <v>273</v>
      </c>
      <c r="G18" s="181" t="s">
        <v>159</v>
      </c>
      <c r="H18" s="299" t="s">
        <v>313</v>
      </c>
      <c r="I18" s="343"/>
      <c r="J18" s="268"/>
    </row>
    <row r="19" spans="1:10" ht="12.75">
      <c r="A19" s="97" t="s">
        <v>5</v>
      </c>
      <c r="B19" s="122" t="s">
        <v>167</v>
      </c>
      <c r="C19" s="493" t="s">
        <v>149</v>
      </c>
      <c r="D19" s="97">
        <v>2</v>
      </c>
      <c r="E19" s="101" t="s">
        <v>261</v>
      </c>
      <c r="F19" s="317" t="s">
        <v>269</v>
      </c>
      <c r="G19" s="182" t="s">
        <v>151</v>
      </c>
      <c r="H19" s="144" t="s">
        <v>182</v>
      </c>
      <c r="I19" s="100"/>
      <c r="J19" s="187"/>
    </row>
    <row r="20" spans="1:10" s="130" customFormat="1" ht="13.5">
      <c r="A20" s="97" t="s">
        <v>5</v>
      </c>
      <c r="B20" s="122" t="s">
        <v>167</v>
      </c>
      <c r="C20" s="493" t="s">
        <v>149</v>
      </c>
      <c r="D20" s="97">
        <v>2</v>
      </c>
      <c r="E20" s="101" t="s">
        <v>261</v>
      </c>
      <c r="F20" s="337" t="s">
        <v>274</v>
      </c>
      <c r="G20" s="181" t="s">
        <v>153</v>
      </c>
      <c r="H20" s="299" t="s">
        <v>314</v>
      </c>
      <c r="I20" s="343"/>
      <c r="J20" s="268"/>
    </row>
    <row r="21" spans="1:10" ht="12.75">
      <c r="A21" s="343" t="s">
        <v>5</v>
      </c>
      <c r="B21" s="122" t="s">
        <v>167</v>
      </c>
      <c r="C21" s="494" t="s">
        <v>149</v>
      </c>
      <c r="D21" s="97">
        <v>2</v>
      </c>
      <c r="E21" s="101" t="s">
        <v>261</v>
      </c>
      <c r="F21" s="317" t="s">
        <v>270</v>
      </c>
      <c r="G21" s="185" t="s">
        <v>156</v>
      </c>
      <c r="H21" s="236" t="s">
        <v>165</v>
      </c>
      <c r="I21" s="100"/>
      <c r="J21" s="187"/>
    </row>
    <row r="22" spans="1:10" ht="12.75">
      <c r="A22" s="97" t="s">
        <v>5</v>
      </c>
      <c r="B22" s="122" t="s">
        <v>167</v>
      </c>
      <c r="C22" s="493" t="s">
        <v>149</v>
      </c>
      <c r="D22" s="97">
        <v>3</v>
      </c>
      <c r="E22" s="101" t="s">
        <v>262</v>
      </c>
      <c r="F22" s="127" t="s">
        <v>643</v>
      </c>
      <c r="G22" s="185" t="s">
        <v>156</v>
      </c>
      <c r="H22" s="389" t="s">
        <v>668</v>
      </c>
      <c r="I22" s="100"/>
      <c r="J22" s="276"/>
    </row>
    <row r="23" spans="1:10" s="130" customFormat="1" ht="13.5">
      <c r="A23" s="97" t="s">
        <v>5</v>
      </c>
      <c r="B23" s="122" t="s">
        <v>167</v>
      </c>
      <c r="C23" s="493" t="s">
        <v>149</v>
      </c>
      <c r="D23" s="97">
        <v>3</v>
      </c>
      <c r="E23" s="101" t="s">
        <v>262</v>
      </c>
      <c r="F23" s="127" t="s">
        <v>276</v>
      </c>
      <c r="G23" s="181" t="s">
        <v>153</v>
      </c>
      <c r="H23" s="299" t="s">
        <v>316</v>
      </c>
      <c r="I23" s="343"/>
      <c r="J23" s="268"/>
    </row>
    <row r="24" spans="1:10" s="130" customFormat="1" ht="13.5">
      <c r="A24" s="97" t="s">
        <v>5</v>
      </c>
      <c r="B24" s="122" t="s">
        <v>167</v>
      </c>
      <c r="C24" s="493" t="s">
        <v>149</v>
      </c>
      <c r="D24" s="97">
        <v>3</v>
      </c>
      <c r="E24" s="101" t="s">
        <v>262</v>
      </c>
      <c r="F24" s="127" t="s">
        <v>277</v>
      </c>
      <c r="G24" s="181" t="s">
        <v>151</v>
      </c>
      <c r="H24" s="299" t="s">
        <v>317</v>
      </c>
      <c r="I24" s="343"/>
      <c r="J24" s="268"/>
    </row>
    <row r="25" spans="1:10" s="130" customFormat="1" ht="13.5">
      <c r="A25" s="97" t="s">
        <v>5</v>
      </c>
      <c r="B25" s="122" t="s">
        <v>167</v>
      </c>
      <c r="C25" s="493" t="s">
        <v>149</v>
      </c>
      <c r="D25" s="97">
        <v>3</v>
      </c>
      <c r="E25" s="101" t="s">
        <v>262</v>
      </c>
      <c r="F25" s="127" t="s">
        <v>278</v>
      </c>
      <c r="G25" s="181" t="s">
        <v>151</v>
      </c>
      <c r="H25" s="299" t="s">
        <v>318</v>
      </c>
      <c r="I25" s="343"/>
      <c r="J25" s="268"/>
    </row>
    <row r="26" spans="1:10" s="130" customFormat="1" ht="13.5">
      <c r="A26" s="97" t="s">
        <v>5</v>
      </c>
      <c r="B26" s="122" t="s">
        <v>167</v>
      </c>
      <c r="C26" s="493" t="s">
        <v>149</v>
      </c>
      <c r="D26" s="97">
        <v>3</v>
      </c>
      <c r="E26" s="101" t="s">
        <v>262</v>
      </c>
      <c r="F26" s="127" t="s">
        <v>281</v>
      </c>
      <c r="G26" s="181" t="s">
        <v>154</v>
      </c>
      <c r="H26" s="299" t="s">
        <v>228</v>
      </c>
      <c r="I26" s="343"/>
      <c r="J26" s="268"/>
    </row>
    <row r="27" spans="1:10" s="130" customFormat="1" ht="13.5">
      <c r="A27" s="97" t="s">
        <v>5</v>
      </c>
      <c r="B27" s="122" t="s">
        <v>167</v>
      </c>
      <c r="C27" s="493" t="s">
        <v>149</v>
      </c>
      <c r="D27" s="97">
        <v>4</v>
      </c>
      <c r="E27" s="101" t="s">
        <v>263</v>
      </c>
      <c r="F27" s="146" t="s">
        <v>241</v>
      </c>
      <c r="G27" s="181" t="s">
        <v>153</v>
      </c>
      <c r="H27" s="299" t="s">
        <v>216</v>
      </c>
      <c r="I27" s="343"/>
      <c r="J27" s="268"/>
    </row>
    <row r="28" spans="1:10" s="130" customFormat="1" ht="13.5">
      <c r="A28" s="97" t="s">
        <v>5</v>
      </c>
      <c r="B28" s="122" t="s">
        <v>167</v>
      </c>
      <c r="C28" s="493" t="s">
        <v>149</v>
      </c>
      <c r="D28" s="97">
        <v>4</v>
      </c>
      <c r="E28" s="101" t="s">
        <v>263</v>
      </c>
      <c r="F28" s="146" t="s">
        <v>242</v>
      </c>
      <c r="G28" s="181" t="s">
        <v>246</v>
      </c>
      <c r="H28" s="299" t="s">
        <v>245</v>
      </c>
      <c r="I28" s="343"/>
      <c r="J28" s="268"/>
    </row>
    <row r="29" spans="1:11" ht="13.5">
      <c r="A29" s="97" t="s">
        <v>5</v>
      </c>
      <c r="B29" s="122" t="s">
        <v>167</v>
      </c>
      <c r="C29" s="493" t="s">
        <v>149</v>
      </c>
      <c r="D29" s="97">
        <v>4</v>
      </c>
      <c r="E29" s="101" t="s">
        <v>263</v>
      </c>
      <c r="F29" s="146" t="s">
        <v>508</v>
      </c>
      <c r="G29" s="305" t="s">
        <v>151</v>
      </c>
      <c r="H29" s="195" t="s">
        <v>518</v>
      </c>
      <c r="I29" s="97"/>
      <c r="J29" s="97"/>
      <c r="K29" s="130"/>
    </row>
    <row r="30" spans="1:11" ht="13.5">
      <c r="A30" s="97" t="s">
        <v>5</v>
      </c>
      <c r="B30" s="122" t="s">
        <v>167</v>
      </c>
      <c r="C30" s="493" t="s">
        <v>149</v>
      </c>
      <c r="D30" s="97">
        <v>4</v>
      </c>
      <c r="E30" s="101" t="s">
        <v>263</v>
      </c>
      <c r="F30" s="146" t="s">
        <v>426</v>
      </c>
      <c r="G30" s="300" t="s">
        <v>158</v>
      </c>
      <c r="H30" s="390" t="s">
        <v>428</v>
      </c>
      <c r="I30" s="234"/>
      <c r="J30" s="234"/>
      <c r="K30" s="130"/>
    </row>
    <row r="31" spans="1:10" s="130" customFormat="1" ht="13.5">
      <c r="A31" s="97" t="s">
        <v>5</v>
      </c>
      <c r="B31" s="122" t="s">
        <v>167</v>
      </c>
      <c r="C31" s="493" t="s">
        <v>149</v>
      </c>
      <c r="D31" s="97">
        <v>4</v>
      </c>
      <c r="E31" s="101" t="s">
        <v>263</v>
      </c>
      <c r="F31" s="146" t="s">
        <v>249</v>
      </c>
      <c r="G31" s="181" t="s">
        <v>159</v>
      </c>
      <c r="H31" s="299" t="s">
        <v>250</v>
      </c>
      <c r="I31" s="343"/>
      <c r="J31" s="268"/>
    </row>
    <row r="32" spans="1:10" s="130" customFormat="1" ht="13.5">
      <c r="A32" s="97" t="s">
        <v>5</v>
      </c>
      <c r="B32" s="122" t="s">
        <v>167</v>
      </c>
      <c r="C32" s="493" t="s">
        <v>149</v>
      </c>
      <c r="D32" s="97">
        <v>4</v>
      </c>
      <c r="E32" s="101" t="s">
        <v>263</v>
      </c>
      <c r="F32" s="244" t="s">
        <v>251</v>
      </c>
      <c r="G32" s="181" t="s">
        <v>154</v>
      </c>
      <c r="H32" s="299" t="s">
        <v>240</v>
      </c>
      <c r="I32" s="343"/>
      <c r="J32" s="268"/>
    </row>
    <row r="33" spans="1:10" s="130" customFormat="1" ht="13.5">
      <c r="A33" s="97" t="s">
        <v>5</v>
      </c>
      <c r="B33" s="122" t="s">
        <v>167</v>
      </c>
      <c r="C33" s="493" t="s">
        <v>149</v>
      </c>
      <c r="D33" s="97">
        <v>4</v>
      </c>
      <c r="E33" s="101" t="s">
        <v>263</v>
      </c>
      <c r="F33" s="146" t="s">
        <v>509</v>
      </c>
      <c r="G33" s="181" t="s">
        <v>151</v>
      </c>
      <c r="H33" s="299" t="s">
        <v>194</v>
      </c>
      <c r="I33" s="343"/>
      <c r="J33" s="268"/>
    </row>
    <row r="34" spans="1:10" s="130" customFormat="1" ht="13.5">
      <c r="A34" s="97" t="s">
        <v>5</v>
      </c>
      <c r="B34" s="122" t="s">
        <v>167</v>
      </c>
      <c r="C34" s="493" t="s">
        <v>149</v>
      </c>
      <c r="D34" s="97">
        <v>4</v>
      </c>
      <c r="E34" s="101" t="s">
        <v>263</v>
      </c>
      <c r="F34" s="146" t="s">
        <v>510</v>
      </c>
      <c r="G34" s="181" t="s">
        <v>153</v>
      </c>
      <c r="H34" s="299" t="s">
        <v>519</v>
      </c>
      <c r="I34" s="343"/>
      <c r="J34" s="268"/>
    </row>
    <row r="35" spans="1:10" s="130" customFormat="1" ht="13.5">
      <c r="A35" s="97" t="s">
        <v>5</v>
      </c>
      <c r="B35" s="122" t="s">
        <v>167</v>
      </c>
      <c r="C35" s="493" t="s">
        <v>149</v>
      </c>
      <c r="D35" s="97">
        <v>4</v>
      </c>
      <c r="E35" s="101" t="s">
        <v>263</v>
      </c>
      <c r="F35" s="146" t="s">
        <v>252</v>
      </c>
      <c r="G35" s="181" t="s">
        <v>157</v>
      </c>
      <c r="H35" s="299" t="s">
        <v>228</v>
      </c>
      <c r="I35" s="343"/>
      <c r="J35" s="268"/>
    </row>
    <row r="36" spans="1:10" s="130" customFormat="1" ht="13.5">
      <c r="A36" s="97" t="s">
        <v>5</v>
      </c>
      <c r="B36" s="122" t="s">
        <v>167</v>
      </c>
      <c r="C36" s="493" t="s">
        <v>149</v>
      </c>
      <c r="D36" s="97">
        <v>4</v>
      </c>
      <c r="E36" s="101" t="s">
        <v>263</v>
      </c>
      <c r="F36" s="146" t="s">
        <v>253</v>
      </c>
      <c r="G36" s="181" t="s">
        <v>152</v>
      </c>
      <c r="H36" s="299" t="s">
        <v>254</v>
      </c>
      <c r="I36" s="343"/>
      <c r="J36" s="268">
        <v>1</v>
      </c>
    </row>
    <row r="37" spans="1:10" s="130" customFormat="1" ht="13.5">
      <c r="A37" s="243" t="s">
        <v>5</v>
      </c>
      <c r="B37" s="16" t="s">
        <v>168</v>
      </c>
      <c r="C37" s="495" t="s">
        <v>150</v>
      </c>
      <c r="D37" s="227">
        <v>1</v>
      </c>
      <c r="E37" s="101" t="s">
        <v>334</v>
      </c>
      <c r="F37" s="255" t="s">
        <v>350</v>
      </c>
      <c r="G37" s="279" t="s">
        <v>354</v>
      </c>
      <c r="H37" s="299" t="s">
        <v>353</v>
      </c>
      <c r="I37" s="345"/>
      <c r="J37" s="186"/>
    </row>
    <row r="38" spans="1:10" s="130" customFormat="1" ht="13.5">
      <c r="A38" s="243" t="s">
        <v>5</v>
      </c>
      <c r="B38" s="16" t="s">
        <v>168</v>
      </c>
      <c r="C38" s="495" t="s">
        <v>150</v>
      </c>
      <c r="D38" s="227">
        <v>1</v>
      </c>
      <c r="E38" s="101" t="s">
        <v>334</v>
      </c>
      <c r="F38" s="255" t="s">
        <v>352</v>
      </c>
      <c r="G38" s="279" t="s">
        <v>153</v>
      </c>
      <c r="H38" s="365" t="s">
        <v>355</v>
      </c>
      <c r="I38" s="345"/>
      <c r="J38" s="186"/>
    </row>
    <row r="39" spans="1:10" s="130" customFormat="1" ht="13.5">
      <c r="A39" s="243" t="s">
        <v>5</v>
      </c>
      <c r="B39" s="16" t="s">
        <v>168</v>
      </c>
      <c r="C39" s="495" t="s">
        <v>150</v>
      </c>
      <c r="D39" s="16">
        <v>2</v>
      </c>
      <c r="E39" s="101" t="s">
        <v>264</v>
      </c>
      <c r="F39" s="180" t="s">
        <v>644</v>
      </c>
      <c r="G39" s="279" t="s">
        <v>670</v>
      </c>
      <c r="H39" s="269" t="s">
        <v>669</v>
      </c>
      <c r="I39" s="345"/>
      <c r="J39" s="186"/>
    </row>
    <row r="40" spans="1:10" s="130" customFormat="1" ht="13.5">
      <c r="A40" s="243" t="s">
        <v>5</v>
      </c>
      <c r="B40" s="16" t="s">
        <v>168</v>
      </c>
      <c r="C40" s="495" t="s">
        <v>150</v>
      </c>
      <c r="D40" s="16">
        <v>2</v>
      </c>
      <c r="E40" s="101" t="s">
        <v>264</v>
      </c>
      <c r="F40" s="304" t="s">
        <v>645</v>
      </c>
      <c r="G40" s="279" t="s">
        <v>151</v>
      </c>
      <c r="H40" s="269" t="s">
        <v>671</v>
      </c>
      <c r="I40" s="345"/>
      <c r="J40" s="186"/>
    </row>
    <row r="41" spans="1:10" s="130" customFormat="1" ht="13.5">
      <c r="A41" s="243" t="s">
        <v>5</v>
      </c>
      <c r="B41" s="16" t="s">
        <v>168</v>
      </c>
      <c r="C41" s="495" t="s">
        <v>150</v>
      </c>
      <c r="D41" s="16">
        <v>2</v>
      </c>
      <c r="E41" s="101" t="s">
        <v>264</v>
      </c>
      <c r="F41" s="304" t="s">
        <v>646</v>
      </c>
      <c r="G41" s="279" t="s">
        <v>152</v>
      </c>
      <c r="H41" s="365" t="s">
        <v>672</v>
      </c>
      <c r="I41" s="345" t="s">
        <v>745</v>
      </c>
      <c r="J41" s="186"/>
    </row>
    <row r="42" spans="1:10" ht="12.75">
      <c r="A42" s="243" t="s">
        <v>5</v>
      </c>
      <c r="B42" s="16" t="s">
        <v>168</v>
      </c>
      <c r="C42" s="495" t="s">
        <v>150</v>
      </c>
      <c r="D42" s="16">
        <v>2</v>
      </c>
      <c r="E42" s="101" t="s">
        <v>264</v>
      </c>
      <c r="F42" s="127" t="s">
        <v>369</v>
      </c>
      <c r="G42" s="193" t="s">
        <v>156</v>
      </c>
      <c r="H42" s="389" t="s">
        <v>409</v>
      </c>
      <c r="I42" s="16"/>
      <c r="J42" s="242"/>
    </row>
    <row r="43" spans="1:10" ht="12.75">
      <c r="A43" s="243" t="s">
        <v>5</v>
      </c>
      <c r="B43" s="16" t="s">
        <v>168</v>
      </c>
      <c r="C43" s="495" t="s">
        <v>150</v>
      </c>
      <c r="D43" s="16">
        <v>2</v>
      </c>
      <c r="E43" s="101" t="s">
        <v>265</v>
      </c>
      <c r="F43" s="304" t="s">
        <v>284</v>
      </c>
      <c r="G43" s="193" t="s">
        <v>151</v>
      </c>
      <c r="H43" s="299" t="s">
        <v>165</v>
      </c>
      <c r="I43" s="16"/>
      <c r="J43" s="242"/>
    </row>
    <row r="44" spans="1:10" ht="12.75">
      <c r="A44" s="243" t="s">
        <v>5</v>
      </c>
      <c r="B44" s="16" t="s">
        <v>168</v>
      </c>
      <c r="C44" s="495" t="s">
        <v>150</v>
      </c>
      <c r="D44" s="16">
        <v>2</v>
      </c>
      <c r="E44" s="101" t="s">
        <v>265</v>
      </c>
      <c r="F44" s="304" t="s">
        <v>285</v>
      </c>
      <c r="G44" s="193" t="s">
        <v>151</v>
      </c>
      <c r="H44" s="299" t="s">
        <v>165</v>
      </c>
      <c r="I44" s="16"/>
      <c r="J44" s="242"/>
    </row>
    <row r="45" spans="1:10" ht="12.75">
      <c r="A45" s="243" t="s">
        <v>5</v>
      </c>
      <c r="B45" s="16" t="s">
        <v>168</v>
      </c>
      <c r="C45" s="495" t="s">
        <v>150</v>
      </c>
      <c r="D45" s="16">
        <v>2</v>
      </c>
      <c r="E45" s="101" t="s">
        <v>265</v>
      </c>
      <c r="F45" s="304" t="s">
        <v>287</v>
      </c>
      <c r="G45" s="193" t="s">
        <v>151</v>
      </c>
      <c r="H45" s="299" t="s">
        <v>320</v>
      </c>
      <c r="I45" s="16"/>
      <c r="J45" s="242"/>
    </row>
    <row r="46" spans="1:10" ht="12.75">
      <c r="A46" s="243" t="s">
        <v>5</v>
      </c>
      <c r="B46" s="16" t="s">
        <v>168</v>
      </c>
      <c r="C46" s="495" t="s">
        <v>150</v>
      </c>
      <c r="D46" s="16">
        <v>2</v>
      </c>
      <c r="E46" s="101" t="s">
        <v>265</v>
      </c>
      <c r="F46" s="304" t="s">
        <v>288</v>
      </c>
      <c r="G46" s="193" t="s">
        <v>151</v>
      </c>
      <c r="H46" s="299" t="s">
        <v>165</v>
      </c>
      <c r="I46" s="16"/>
      <c r="J46" s="242"/>
    </row>
    <row r="47" spans="1:10" ht="12.75">
      <c r="A47" s="243" t="s">
        <v>5</v>
      </c>
      <c r="B47" s="16" t="s">
        <v>168</v>
      </c>
      <c r="C47" s="495" t="s">
        <v>150</v>
      </c>
      <c r="D47" s="16">
        <v>3</v>
      </c>
      <c r="E47" s="101" t="s">
        <v>337</v>
      </c>
      <c r="F47" s="297" t="s">
        <v>370</v>
      </c>
      <c r="G47" s="193" t="s">
        <v>411</v>
      </c>
      <c r="H47" s="299" t="s">
        <v>410</v>
      </c>
      <c r="I47" s="16"/>
      <c r="J47" s="242"/>
    </row>
    <row r="48" spans="1:10" ht="12.75">
      <c r="A48" s="243" t="s">
        <v>5</v>
      </c>
      <c r="B48" s="16" t="s">
        <v>168</v>
      </c>
      <c r="C48" s="495" t="s">
        <v>150</v>
      </c>
      <c r="D48" s="16">
        <v>3</v>
      </c>
      <c r="E48" s="101" t="s">
        <v>337</v>
      </c>
      <c r="F48" s="127" t="s">
        <v>647</v>
      </c>
      <c r="G48" s="193" t="s">
        <v>153</v>
      </c>
      <c r="H48" s="389" t="s">
        <v>325</v>
      </c>
      <c r="I48" s="16"/>
      <c r="J48" s="242"/>
    </row>
    <row r="49" spans="1:10" ht="12.75">
      <c r="A49" s="243" t="s">
        <v>5</v>
      </c>
      <c r="B49" s="16" t="s">
        <v>168</v>
      </c>
      <c r="C49" s="495" t="s">
        <v>150</v>
      </c>
      <c r="D49" s="16">
        <v>3</v>
      </c>
      <c r="E49" s="101" t="s">
        <v>337</v>
      </c>
      <c r="F49" s="127" t="s">
        <v>648</v>
      </c>
      <c r="G49" s="193" t="s">
        <v>158</v>
      </c>
      <c r="H49" s="389" t="s">
        <v>673</v>
      </c>
      <c r="I49" s="16"/>
      <c r="J49" s="242"/>
    </row>
    <row r="50" spans="1:10" ht="12.75">
      <c r="A50" s="243" t="s">
        <v>5</v>
      </c>
      <c r="B50" s="16" t="s">
        <v>168</v>
      </c>
      <c r="C50" s="495" t="s">
        <v>150</v>
      </c>
      <c r="D50" s="16">
        <v>3</v>
      </c>
      <c r="E50" s="101" t="s">
        <v>336</v>
      </c>
      <c r="F50" s="127" t="s">
        <v>297</v>
      </c>
      <c r="G50" s="193" t="s">
        <v>322</v>
      </c>
      <c r="H50" s="299" t="s">
        <v>321</v>
      </c>
      <c r="I50" s="16"/>
      <c r="J50" s="242"/>
    </row>
    <row r="51" spans="1:10" ht="12.75">
      <c r="A51" s="243" t="s">
        <v>5</v>
      </c>
      <c r="B51" s="16" t="s">
        <v>168</v>
      </c>
      <c r="C51" s="495" t="s">
        <v>150</v>
      </c>
      <c r="D51" s="16">
        <v>3</v>
      </c>
      <c r="E51" s="101" t="s">
        <v>336</v>
      </c>
      <c r="F51" s="127" t="s">
        <v>372</v>
      </c>
      <c r="G51" s="193" t="s">
        <v>152</v>
      </c>
      <c r="H51" s="389" t="s">
        <v>412</v>
      </c>
      <c r="I51" s="16"/>
      <c r="J51" s="242"/>
    </row>
    <row r="52" spans="1:10" ht="12.75">
      <c r="A52" s="243" t="s">
        <v>5</v>
      </c>
      <c r="B52" s="16" t="s">
        <v>168</v>
      </c>
      <c r="C52" s="495" t="s">
        <v>150</v>
      </c>
      <c r="D52" s="16">
        <v>3</v>
      </c>
      <c r="E52" s="101" t="s">
        <v>336</v>
      </c>
      <c r="F52" s="127" t="s">
        <v>373</v>
      </c>
      <c r="G52" s="193" t="s">
        <v>153</v>
      </c>
      <c r="H52" s="389" t="s">
        <v>413</v>
      </c>
      <c r="I52" s="16"/>
      <c r="J52" s="242"/>
    </row>
    <row r="53" spans="1:10" ht="12.75">
      <c r="A53" s="243" t="s">
        <v>5</v>
      </c>
      <c r="B53" s="16" t="s">
        <v>168</v>
      </c>
      <c r="C53" s="495" t="s">
        <v>150</v>
      </c>
      <c r="D53" s="16">
        <v>3</v>
      </c>
      <c r="E53" s="101" t="s">
        <v>336</v>
      </c>
      <c r="F53" s="127" t="s">
        <v>300</v>
      </c>
      <c r="G53" s="193" t="s">
        <v>153</v>
      </c>
      <c r="H53" s="299" t="s">
        <v>325</v>
      </c>
      <c r="I53" s="16"/>
      <c r="J53" s="242"/>
    </row>
    <row r="54" spans="1:10" ht="12.75">
      <c r="A54" s="243" t="s">
        <v>5</v>
      </c>
      <c r="B54" s="16" t="s">
        <v>168</v>
      </c>
      <c r="C54" s="495" t="s">
        <v>150</v>
      </c>
      <c r="D54" s="16">
        <v>3</v>
      </c>
      <c r="E54" s="101" t="s">
        <v>336</v>
      </c>
      <c r="F54" s="127" t="s">
        <v>299</v>
      </c>
      <c r="G54" s="193" t="s">
        <v>158</v>
      </c>
      <c r="H54" s="299" t="s">
        <v>324</v>
      </c>
      <c r="I54" s="16"/>
      <c r="J54" s="242"/>
    </row>
    <row r="55" spans="1:10" ht="12.75">
      <c r="A55" s="243" t="s">
        <v>5</v>
      </c>
      <c r="B55" s="16" t="s">
        <v>168</v>
      </c>
      <c r="C55" s="495" t="s">
        <v>150</v>
      </c>
      <c r="D55" s="16">
        <v>3</v>
      </c>
      <c r="E55" s="101" t="s">
        <v>335</v>
      </c>
      <c r="F55" s="127" t="s">
        <v>649</v>
      </c>
      <c r="G55" s="193" t="s">
        <v>154</v>
      </c>
      <c r="H55" s="389" t="s">
        <v>674</v>
      </c>
      <c r="I55" s="16"/>
      <c r="J55" s="242"/>
    </row>
    <row r="56" spans="1:10" ht="12.75">
      <c r="A56" s="243" t="s">
        <v>5</v>
      </c>
      <c r="B56" s="16" t="s">
        <v>168</v>
      </c>
      <c r="C56" s="495" t="s">
        <v>150</v>
      </c>
      <c r="D56" s="16">
        <v>3</v>
      </c>
      <c r="E56" s="101" t="s">
        <v>335</v>
      </c>
      <c r="F56" s="127" t="s">
        <v>650</v>
      </c>
      <c r="G56" s="193" t="s">
        <v>676</v>
      </c>
      <c r="H56" s="389" t="s">
        <v>675</v>
      </c>
      <c r="I56" s="16"/>
      <c r="J56" s="242"/>
    </row>
    <row r="57" spans="1:10" ht="12.75">
      <c r="A57" s="243" t="s">
        <v>5</v>
      </c>
      <c r="B57" s="16" t="s">
        <v>168</v>
      </c>
      <c r="C57" s="495" t="s">
        <v>150</v>
      </c>
      <c r="D57" s="16">
        <v>3</v>
      </c>
      <c r="E57" s="101" t="s">
        <v>335</v>
      </c>
      <c r="F57" s="297" t="s">
        <v>376</v>
      </c>
      <c r="G57" s="193" t="s">
        <v>415</v>
      </c>
      <c r="H57" s="299" t="s">
        <v>414</v>
      </c>
      <c r="I57" s="16"/>
      <c r="J57" s="242"/>
    </row>
    <row r="58" spans="1:10" ht="12.75">
      <c r="A58" s="243" t="s">
        <v>5</v>
      </c>
      <c r="B58" s="16" t="s">
        <v>168</v>
      </c>
      <c r="C58" s="495" t="s">
        <v>150</v>
      </c>
      <c r="D58" s="16">
        <v>4</v>
      </c>
      <c r="E58" s="101" t="s">
        <v>196</v>
      </c>
      <c r="F58" s="319" t="s">
        <v>651</v>
      </c>
      <c r="G58" s="193" t="s">
        <v>322</v>
      </c>
      <c r="H58" s="299" t="s">
        <v>240</v>
      </c>
      <c r="I58" s="16"/>
      <c r="J58" s="242"/>
    </row>
    <row r="59" spans="1:10" ht="12.75">
      <c r="A59" s="243" t="s">
        <v>5</v>
      </c>
      <c r="B59" s="16" t="s">
        <v>168</v>
      </c>
      <c r="C59" s="495" t="s">
        <v>150</v>
      </c>
      <c r="D59" s="16">
        <v>4</v>
      </c>
      <c r="E59" s="101" t="s">
        <v>196</v>
      </c>
      <c r="F59" s="146" t="s">
        <v>652</v>
      </c>
      <c r="G59" s="193" t="s">
        <v>169</v>
      </c>
      <c r="H59" s="299" t="s">
        <v>677</v>
      </c>
      <c r="I59" s="16"/>
      <c r="J59" s="242"/>
    </row>
    <row r="60" spans="1:10" ht="12.75">
      <c r="A60" s="243" t="s">
        <v>5</v>
      </c>
      <c r="B60" s="16" t="s">
        <v>168</v>
      </c>
      <c r="C60" s="495" t="s">
        <v>150</v>
      </c>
      <c r="D60" s="16">
        <v>4</v>
      </c>
      <c r="E60" s="101" t="s">
        <v>196</v>
      </c>
      <c r="F60" s="146" t="s">
        <v>220</v>
      </c>
      <c r="G60" s="193" t="s">
        <v>151</v>
      </c>
      <c r="H60" s="299" t="s">
        <v>222</v>
      </c>
      <c r="I60" s="16"/>
      <c r="J60" s="242"/>
    </row>
    <row r="61" spans="1:10" ht="12.75">
      <c r="A61" s="243" t="s">
        <v>5</v>
      </c>
      <c r="B61" s="16" t="s">
        <v>168</v>
      </c>
      <c r="C61" s="495" t="s">
        <v>150</v>
      </c>
      <c r="D61" s="16">
        <v>4</v>
      </c>
      <c r="E61" s="101" t="s">
        <v>196</v>
      </c>
      <c r="F61" s="146" t="s">
        <v>221</v>
      </c>
      <c r="G61" s="193" t="s">
        <v>153</v>
      </c>
      <c r="H61" s="299" t="s">
        <v>223</v>
      </c>
      <c r="I61" s="16"/>
      <c r="J61" s="242"/>
    </row>
    <row r="62" spans="1:10" ht="12.75">
      <c r="A62" s="243" t="s">
        <v>5</v>
      </c>
      <c r="B62" s="16" t="s">
        <v>168</v>
      </c>
      <c r="C62" s="495" t="s">
        <v>150</v>
      </c>
      <c r="D62" s="16">
        <v>4</v>
      </c>
      <c r="E62" s="101" t="s">
        <v>196</v>
      </c>
      <c r="F62" s="319" t="s">
        <v>377</v>
      </c>
      <c r="G62" s="193" t="s">
        <v>405</v>
      </c>
      <c r="H62" s="299" t="s">
        <v>416</v>
      </c>
      <c r="I62" s="16"/>
      <c r="J62" s="242"/>
    </row>
    <row r="63" spans="1:10" ht="12.75">
      <c r="A63" s="243" t="s">
        <v>5</v>
      </c>
      <c r="B63" s="16" t="s">
        <v>168</v>
      </c>
      <c r="C63" s="495" t="s">
        <v>150</v>
      </c>
      <c r="D63" s="16">
        <v>4</v>
      </c>
      <c r="E63" s="101" t="s">
        <v>196</v>
      </c>
      <c r="F63" s="146" t="s">
        <v>289</v>
      </c>
      <c r="G63" s="193" t="s">
        <v>158</v>
      </c>
      <c r="H63" s="299" t="s">
        <v>250</v>
      </c>
      <c r="I63" s="16"/>
      <c r="J63" s="242"/>
    </row>
    <row r="64" spans="1:10" ht="12.75">
      <c r="A64" s="243" t="s">
        <v>5</v>
      </c>
      <c r="B64" s="16" t="s">
        <v>168</v>
      </c>
      <c r="C64" s="495" t="s">
        <v>150</v>
      </c>
      <c r="D64" s="16">
        <v>4</v>
      </c>
      <c r="E64" s="101" t="s">
        <v>196</v>
      </c>
      <c r="F64" s="146" t="s">
        <v>224</v>
      </c>
      <c r="G64" s="193" t="s">
        <v>152</v>
      </c>
      <c r="H64" s="299" t="s">
        <v>225</v>
      </c>
      <c r="I64" s="16"/>
      <c r="J64" s="242"/>
    </row>
    <row r="65" spans="1:10" ht="12.75">
      <c r="A65" s="243" t="s">
        <v>5</v>
      </c>
      <c r="B65" s="16" t="s">
        <v>168</v>
      </c>
      <c r="C65" s="495" t="s">
        <v>150</v>
      </c>
      <c r="D65" s="16">
        <v>4</v>
      </c>
      <c r="E65" s="101" t="s">
        <v>196</v>
      </c>
      <c r="F65" s="146" t="s">
        <v>260</v>
      </c>
      <c r="G65" s="193" t="s">
        <v>157</v>
      </c>
      <c r="H65" s="299" t="s">
        <v>236</v>
      </c>
      <c r="I65" s="16"/>
      <c r="J65" s="242"/>
    </row>
    <row r="66" spans="1:10" ht="12.75">
      <c r="A66" s="243" t="s">
        <v>5</v>
      </c>
      <c r="B66" s="16" t="s">
        <v>168</v>
      </c>
      <c r="C66" s="495" t="s">
        <v>150</v>
      </c>
      <c r="D66" s="16">
        <v>4</v>
      </c>
      <c r="E66" s="101" t="s">
        <v>196</v>
      </c>
      <c r="F66" s="146" t="s">
        <v>226</v>
      </c>
      <c r="G66" s="193" t="s">
        <v>153</v>
      </c>
      <c r="H66" s="299" t="s">
        <v>223</v>
      </c>
      <c r="I66" s="16"/>
      <c r="J66" s="242"/>
    </row>
    <row r="67" spans="1:10" ht="12.75">
      <c r="A67" s="243" t="s">
        <v>5</v>
      </c>
      <c r="B67" s="16" t="s">
        <v>168</v>
      </c>
      <c r="C67" s="495" t="s">
        <v>150</v>
      </c>
      <c r="D67" s="16">
        <v>4</v>
      </c>
      <c r="E67" s="101" t="s">
        <v>196</v>
      </c>
      <c r="F67" s="146" t="s">
        <v>378</v>
      </c>
      <c r="G67" s="193" t="s">
        <v>153</v>
      </c>
      <c r="H67" s="299" t="s">
        <v>166</v>
      </c>
      <c r="I67" s="16"/>
      <c r="J67" s="242"/>
    </row>
    <row r="68" spans="1:10" ht="12.75">
      <c r="A68" s="243" t="s">
        <v>5</v>
      </c>
      <c r="B68" s="16" t="s">
        <v>168</v>
      </c>
      <c r="C68" s="495" t="s">
        <v>150</v>
      </c>
      <c r="D68" s="16">
        <v>4</v>
      </c>
      <c r="E68" s="101" t="s">
        <v>196</v>
      </c>
      <c r="F68" s="146" t="s">
        <v>653</v>
      </c>
      <c r="G68" s="193" t="s">
        <v>156</v>
      </c>
      <c r="H68" s="299" t="s">
        <v>170</v>
      </c>
      <c r="I68" s="16"/>
      <c r="J68" s="242"/>
    </row>
    <row r="69" spans="1:10" ht="12.75">
      <c r="A69" s="243" t="s">
        <v>5</v>
      </c>
      <c r="B69" s="16" t="s">
        <v>168</v>
      </c>
      <c r="C69" s="495" t="s">
        <v>150</v>
      </c>
      <c r="D69" s="16">
        <v>4</v>
      </c>
      <c r="E69" s="101" t="s">
        <v>196</v>
      </c>
      <c r="F69" s="146" t="s">
        <v>227</v>
      </c>
      <c r="G69" s="193" t="s">
        <v>157</v>
      </c>
      <c r="H69" s="299" t="s">
        <v>228</v>
      </c>
      <c r="I69" s="16"/>
      <c r="J69" s="242"/>
    </row>
    <row r="70" spans="1:10" ht="12.75">
      <c r="A70" s="243" t="s">
        <v>5</v>
      </c>
      <c r="B70" s="16" t="s">
        <v>168</v>
      </c>
      <c r="C70" s="495" t="s">
        <v>150</v>
      </c>
      <c r="D70" s="16">
        <v>4</v>
      </c>
      <c r="E70" s="101" t="s">
        <v>197</v>
      </c>
      <c r="F70" s="146" t="s">
        <v>232</v>
      </c>
      <c r="G70" s="193" t="s">
        <v>158</v>
      </c>
      <c r="H70" s="299" t="s">
        <v>237</v>
      </c>
      <c r="I70" s="16"/>
      <c r="J70" s="242"/>
    </row>
    <row r="71" spans="1:10" ht="12.75">
      <c r="A71" s="243" t="s">
        <v>5</v>
      </c>
      <c r="B71" s="16" t="s">
        <v>168</v>
      </c>
      <c r="C71" s="495" t="s">
        <v>150</v>
      </c>
      <c r="D71" s="16">
        <v>4</v>
      </c>
      <c r="E71" s="101" t="s">
        <v>197</v>
      </c>
      <c r="F71" s="146" t="s">
        <v>233</v>
      </c>
      <c r="G71" s="193" t="s">
        <v>158</v>
      </c>
      <c r="H71" s="299" t="s">
        <v>239</v>
      </c>
      <c r="I71" s="16"/>
      <c r="J71" s="242"/>
    </row>
    <row r="72" spans="1:10" ht="12.75">
      <c r="A72" s="243" t="s">
        <v>5</v>
      </c>
      <c r="B72" s="16" t="s">
        <v>168</v>
      </c>
      <c r="C72" s="495" t="s">
        <v>150</v>
      </c>
      <c r="D72" s="16">
        <v>4</v>
      </c>
      <c r="E72" s="101" t="s">
        <v>197</v>
      </c>
      <c r="F72" s="146" t="s">
        <v>234</v>
      </c>
      <c r="G72" s="193" t="s">
        <v>164</v>
      </c>
      <c r="H72" s="299" t="s">
        <v>235</v>
      </c>
      <c r="I72" s="16"/>
      <c r="J72" s="242"/>
    </row>
    <row r="73" spans="1:10" ht="12.75">
      <c r="A73" s="243" t="s">
        <v>5</v>
      </c>
      <c r="B73" s="16" t="s">
        <v>168</v>
      </c>
      <c r="C73" s="495" t="s">
        <v>150</v>
      </c>
      <c r="D73" s="16">
        <v>4</v>
      </c>
      <c r="E73" s="101" t="s">
        <v>197</v>
      </c>
      <c r="F73" s="146" t="s">
        <v>381</v>
      </c>
      <c r="G73" s="193" t="s">
        <v>157</v>
      </c>
      <c r="H73" s="299" t="s">
        <v>236</v>
      </c>
      <c r="I73" s="16"/>
      <c r="J73" s="242"/>
    </row>
    <row r="74" spans="1:10" ht="12.75">
      <c r="A74" s="243" t="s">
        <v>5</v>
      </c>
      <c r="B74" s="16" t="s">
        <v>168</v>
      </c>
      <c r="C74" s="495" t="s">
        <v>150</v>
      </c>
      <c r="D74" s="16">
        <v>4</v>
      </c>
      <c r="E74" s="101" t="s">
        <v>197</v>
      </c>
      <c r="F74" s="319" t="s">
        <v>290</v>
      </c>
      <c r="G74" s="193" t="s">
        <v>153</v>
      </c>
      <c r="H74" s="299" t="s">
        <v>326</v>
      </c>
      <c r="I74" s="16"/>
      <c r="J74" s="242"/>
    </row>
    <row r="75" spans="1:10" ht="12.75">
      <c r="A75" s="243" t="s">
        <v>5</v>
      </c>
      <c r="B75" s="16" t="s">
        <v>168</v>
      </c>
      <c r="C75" s="495" t="s">
        <v>150</v>
      </c>
      <c r="D75" s="16">
        <v>4</v>
      </c>
      <c r="E75" s="101" t="s">
        <v>197</v>
      </c>
      <c r="F75" s="146" t="s">
        <v>291</v>
      </c>
      <c r="G75" s="193" t="s">
        <v>159</v>
      </c>
      <c r="H75" s="299" t="s">
        <v>327</v>
      </c>
      <c r="I75" s="16"/>
      <c r="J75" s="242"/>
    </row>
    <row r="76" spans="1:10" ht="12.75">
      <c r="A76" s="243" t="s">
        <v>5</v>
      </c>
      <c r="B76" s="16" t="s">
        <v>168</v>
      </c>
      <c r="C76" s="495" t="s">
        <v>150</v>
      </c>
      <c r="D76" s="16">
        <v>4</v>
      </c>
      <c r="E76" s="101" t="s">
        <v>197</v>
      </c>
      <c r="F76" s="146" t="s">
        <v>654</v>
      </c>
      <c r="G76" s="193" t="s">
        <v>169</v>
      </c>
      <c r="H76" s="299" t="s">
        <v>678</v>
      </c>
      <c r="I76" s="16"/>
      <c r="J76" s="242"/>
    </row>
    <row r="77" spans="1:10" ht="12.75">
      <c r="A77" s="243" t="s">
        <v>5</v>
      </c>
      <c r="B77" s="16" t="s">
        <v>168</v>
      </c>
      <c r="C77" s="495" t="s">
        <v>150</v>
      </c>
      <c r="D77" s="16">
        <v>4</v>
      </c>
      <c r="E77" s="101" t="s">
        <v>197</v>
      </c>
      <c r="F77" s="146" t="s">
        <v>382</v>
      </c>
      <c r="G77" s="193" t="s">
        <v>169</v>
      </c>
      <c r="H77" s="299" t="s">
        <v>417</v>
      </c>
      <c r="I77" s="16"/>
      <c r="J77" s="242"/>
    </row>
    <row r="78" spans="1:10" ht="12.75">
      <c r="A78" s="243" t="s">
        <v>5</v>
      </c>
      <c r="B78" s="16" t="s">
        <v>168</v>
      </c>
      <c r="C78" s="495" t="s">
        <v>150</v>
      </c>
      <c r="D78" s="16">
        <v>4</v>
      </c>
      <c r="E78" s="101" t="s">
        <v>197</v>
      </c>
      <c r="F78" s="146" t="s">
        <v>383</v>
      </c>
      <c r="G78" s="193" t="s">
        <v>152</v>
      </c>
      <c r="H78" s="299" t="s">
        <v>254</v>
      </c>
      <c r="I78" s="16"/>
      <c r="J78" s="242"/>
    </row>
    <row r="79" spans="1:10" ht="12.75">
      <c r="A79" s="243" t="s">
        <v>5</v>
      </c>
      <c r="B79" s="16" t="s">
        <v>168</v>
      </c>
      <c r="C79" s="495" t="s">
        <v>150</v>
      </c>
      <c r="D79" s="16">
        <v>4</v>
      </c>
      <c r="E79" s="101" t="s">
        <v>197</v>
      </c>
      <c r="F79" s="146" t="s">
        <v>384</v>
      </c>
      <c r="G79" s="193" t="s">
        <v>169</v>
      </c>
      <c r="H79" s="299" t="s">
        <v>418</v>
      </c>
      <c r="I79" s="16"/>
      <c r="J79" s="242"/>
    </row>
    <row r="80" spans="1:10" ht="12.75">
      <c r="A80" s="243" t="s">
        <v>5</v>
      </c>
      <c r="B80" s="16" t="s">
        <v>168</v>
      </c>
      <c r="C80" s="495" t="s">
        <v>150</v>
      </c>
      <c r="D80" s="16">
        <v>4</v>
      </c>
      <c r="E80" s="101" t="s">
        <v>198</v>
      </c>
      <c r="F80" s="146" t="s">
        <v>229</v>
      </c>
      <c r="G80" s="193" t="s">
        <v>230</v>
      </c>
      <c r="H80" s="299" t="s">
        <v>231</v>
      </c>
      <c r="I80" s="16"/>
      <c r="J80" s="242"/>
    </row>
    <row r="81" spans="1:10" ht="12.75">
      <c r="A81" s="243" t="s">
        <v>5</v>
      </c>
      <c r="B81" s="16" t="s">
        <v>168</v>
      </c>
      <c r="C81" s="495" t="s">
        <v>150</v>
      </c>
      <c r="D81" s="16">
        <v>4</v>
      </c>
      <c r="E81" s="101" t="s">
        <v>198</v>
      </c>
      <c r="F81" s="146" t="s">
        <v>655</v>
      </c>
      <c r="G81" s="193" t="s">
        <v>158</v>
      </c>
      <c r="H81" s="299" t="s">
        <v>250</v>
      </c>
      <c r="I81" s="16"/>
      <c r="J81" s="242"/>
    </row>
    <row r="82" spans="1:10" ht="12.75">
      <c r="A82" s="243" t="s">
        <v>5</v>
      </c>
      <c r="B82" s="16" t="s">
        <v>168</v>
      </c>
      <c r="C82" s="495" t="s">
        <v>150</v>
      </c>
      <c r="D82" s="16">
        <v>4</v>
      </c>
      <c r="E82" s="101" t="s">
        <v>198</v>
      </c>
      <c r="F82" s="146" t="s">
        <v>385</v>
      </c>
      <c r="G82" s="193" t="s">
        <v>162</v>
      </c>
      <c r="H82" s="299" t="s">
        <v>419</v>
      </c>
      <c r="I82" s="16"/>
      <c r="J82" s="242"/>
    </row>
    <row r="83" spans="1:10" ht="12.75">
      <c r="A83" s="243" t="s">
        <v>5</v>
      </c>
      <c r="B83" s="16" t="s">
        <v>168</v>
      </c>
      <c r="C83" s="495" t="s">
        <v>150</v>
      </c>
      <c r="D83" s="16">
        <v>4</v>
      </c>
      <c r="E83" s="101" t="s">
        <v>198</v>
      </c>
      <c r="F83" s="146" t="s">
        <v>386</v>
      </c>
      <c r="G83" s="193" t="s">
        <v>153</v>
      </c>
      <c r="H83" s="299" t="s">
        <v>420</v>
      </c>
      <c r="I83" s="16"/>
      <c r="J83" s="242"/>
    </row>
    <row r="84" spans="1:10" ht="12.75">
      <c r="A84" s="243" t="s">
        <v>5</v>
      </c>
      <c r="B84" s="16" t="s">
        <v>168</v>
      </c>
      <c r="C84" s="495" t="s">
        <v>150</v>
      </c>
      <c r="D84" s="16">
        <v>4</v>
      </c>
      <c r="E84" s="101" t="s">
        <v>198</v>
      </c>
      <c r="F84" s="146" t="s">
        <v>387</v>
      </c>
      <c r="G84" s="193" t="s">
        <v>157</v>
      </c>
      <c r="H84" s="299" t="s">
        <v>235</v>
      </c>
      <c r="I84" s="16"/>
      <c r="J84" s="242"/>
    </row>
    <row r="85" spans="1:10" ht="12.75">
      <c r="A85" s="243" t="s">
        <v>5</v>
      </c>
      <c r="B85" s="16" t="s">
        <v>168</v>
      </c>
      <c r="C85" s="495" t="s">
        <v>150</v>
      </c>
      <c r="D85" s="16">
        <v>4</v>
      </c>
      <c r="E85" s="101" t="s">
        <v>198</v>
      </c>
      <c r="F85" s="146" t="s">
        <v>388</v>
      </c>
      <c r="G85" s="193" t="s">
        <v>153</v>
      </c>
      <c r="H85" s="299" t="s">
        <v>421</v>
      </c>
      <c r="I85" s="16"/>
      <c r="J85" s="242"/>
    </row>
    <row r="86" spans="1:10" ht="12.75">
      <c r="A86" s="243" t="s">
        <v>5</v>
      </c>
      <c r="B86" s="16" t="s">
        <v>168</v>
      </c>
      <c r="C86" s="495" t="s">
        <v>150</v>
      </c>
      <c r="D86" s="16">
        <v>4</v>
      </c>
      <c r="E86" s="101" t="s">
        <v>199</v>
      </c>
      <c r="F86" s="146" t="s">
        <v>345</v>
      </c>
      <c r="G86" s="193" t="s">
        <v>153</v>
      </c>
      <c r="H86" s="299" t="s">
        <v>347</v>
      </c>
      <c r="I86" s="16"/>
      <c r="J86" s="242">
        <v>1</v>
      </c>
    </row>
    <row r="87" spans="1:10" ht="12.75">
      <c r="A87" s="243" t="s">
        <v>5</v>
      </c>
      <c r="B87" s="16" t="s">
        <v>168</v>
      </c>
      <c r="C87" s="495" t="s">
        <v>150</v>
      </c>
      <c r="D87" s="16">
        <v>4</v>
      </c>
      <c r="E87" s="101" t="s">
        <v>199</v>
      </c>
      <c r="F87" s="146" t="s">
        <v>211</v>
      </c>
      <c r="G87" s="193" t="s">
        <v>159</v>
      </c>
      <c r="H87" s="299" t="s">
        <v>212</v>
      </c>
      <c r="I87" s="16"/>
      <c r="J87" s="242"/>
    </row>
    <row r="88" spans="1:10" ht="12.75">
      <c r="A88" s="243" t="s">
        <v>5</v>
      </c>
      <c r="B88" s="16" t="s">
        <v>168</v>
      </c>
      <c r="C88" s="495" t="s">
        <v>150</v>
      </c>
      <c r="D88" s="16">
        <v>4</v>
      </c>
      <c r="E88" s="101" t="s">
        <v>199</v>
      </c>
      <c r="F88" s="146" t="s">
        <v>213</v>
      </c>
      <c r="G88" s="193" t="s">
        <v>155</v>
      </c>
      <c r="H88" s="299" t="s">
        <v>215</v>
      </c>
      <c r="I88" s="16"/>
      <c r="J88" s="242"/>
    </row>
    <row r="89" spans="1:10" ht="12.75">
      <c r="A89" s="243" t="s">
        <v>5</v>
      </c>
      <c r="B89" s="16" t="s">
        <v>168</v>
      </c>
      <c r="C89" s="495" t="s">
        <v>150</v>
      </c>
      <c r="D89" s="16">
        <v>4</v>
      </c>
      <c r="E89" s="101" t="s">
        <v>199</v>
      </c>
      <c r="F89" s="319" t="s">
        <v>346</v>
      </c>
      <c r="G89" s="193" t="s">
        <v>157</v>
      </c>
      <c r="H89" s="299" t="s">
        <v>348</v>
      </c>
      <c r="I89" s="16"/>
      <c r="J89" s="242"/>
    </row>
    <row r="90" spans="1:10" ht="12.75">
      <c r="A90" s="243" t="s">
        <v>5</v>
      </c>
      <c r="B90" s="16" t="s">
        <v>168</v>
      </c>
      <c r="C90" s="495" t="s">
        <v>150</v>
      </c>
      <c r="D90" s="16">
        <v>4</v>
      </c>
      <c r="E90" s="101" t="s">
        <v>199</v>
      </c>
      <c r="F90" s="146" t="s">
        <v>214</v>
      </c>
      <c r="G90" s="193" t="s">
        <v>151</v>
      </c>
      <c r="H90" s="299" t="s">
        <v>177</v>
      </c>
      <c r="I90" s="16"/>
      <c r="J90" s="242"/>
    </row>
    <row r="91" spans="1:10" ht="12.75">
      <c r="A91" s="243" t="s">
        <v>5</v>
      </c>
      <c r="B91" s="16" t="s">
        <v>168</v>
      </c>
      <c r="C91" s="495" t="s">
        <v>150</v>
      </c>
      <c r="D91" s="16">
        <v>4</v>
      </c>
      <c r="E91" s="101" t="s">
        <v>199</v>
      </c>
      <c r="F91" s="319" t="s">
        <v>292</v>
      </c>
      <c r="G91" s="193" t="s">
        <v>151</v>
      </c>
      <c r="H91" s="299" t="s">
        <v>172</v>
      </c>
      <c r="I91" s="16"/>
      <c r="J91" s="242"/>
    </row>
    <row r="92" spans="1:10" ht="12.75">
      <c r="A92" s="243" t="s">
        <v>5</v>
      </c>
      <c r="B92" s="16" t="s">
        <v>168</v>
      </c>
      <c r="C92" s="495" t="s">
        <v>150</v>
      </c>
      <c r="D92" s="16">
        <v>4</v>
      </c>
      <c r="E92" s="101" t="s">
        <v>199</v>
      </c>
      <c r="F92" s="146" t="s">
        <v>217</v>
      </c>
      <c r="G92" s="193" t="s">
        <v>157</v>
      </c>
      <c r="H92" s="299" t="s">
        <v>171</v>
      </c>
      <c r="I92" s="16"/>
      <c r="J92" s="242"/>
    </row>
    <row r="93" spans="1:10" ht="12.75">
      <c r="A93" s="243" t="s">
        <v>5</v>
      </c>
      <c r="B93" s="16" t="s">
        <v>168</v>
      </c>
      <c r="C93" s="495" t="s">
        <v>150</v>
      </c>
      <c r="D93" s="16">
        <v>4</v>
      </c>
      <c r="E93" s="101" t="s">
        <v>199</v>
      </c>
      <c r="F93" s="146" t="s">
        <v>293</v>
      </c>
      <c r="G93" s="193" t="s">
        <v>152</v>
      </c>
      <c r="H93" s="299" t="s">
        <v>328</v>
      </c>
      <c r="I93" s="16"/>
      <c r="J93" s="242"/>
    </row>
    <row r="94" spans="1:10" ht="12.75">
      <c r="A94" s="243" t="s">
        <v>5</v>
      </c>
      <c r="B94" s="16" t="s">
        <v>168</v>
      </c>
      <c r="C94" s="495" t="s">
        <v>150</v>
      </c>
      <c r="D94" s="16">
        <v>5</v>
      </c>
      <c r="E94" s="101" t="s">
        <v>178</v>
      </c>
      <c r="F94" s="146" t="s">
        <v>656</v>
      </c>
      <c r="G94" s="193" t="s">
        <v>151</v>
      </c>
      <c r="H94" s="299" t="s">
        <v>518</v>
      </c>
      <c r="I94" s="16"/>
      <c r="J94" s="330"/>
    </row>
    <row r="95" spans="1:10" ht="12.75">
      <c r="A95" s="243" t="s">
        <v>5</v>
      </c>
      <c r="B95" s="16" t="s">
        <v>168</v>
      </c>
      <c r="C95" s="495" t="s">
        <v>150</v>
      </c>
      <c r="D95" s="16">
        <v>5</v>
      </c>
      <c r="E95" s="101" t="s">
        <v>178</v>
      </c>
      <c r="F95" s="319" t="s">
        <v>657</v>
      </c>
      <c r="G95" s="193" t="s">
        <v>158</v>
      </c>
      <c r="H95" s="299" t="s">
        <v>679</v>
      </c>
      <c r="I95" s="16"/>
      <c r="J95" s="330"/>
    </row>
    <row r="96" spans="1:10" ht="12.75">
      <c r="A96" s="243" t="s">
        <v>5</v>
      </c>
      <c r="B96" s="16" t="s">
        <v>168</v>
      </c>
      <c r="C96" s="495" t="s">
        <v>150</v>
      </c>
      <c r="D96" s="16">
        <v>5</v>
      </c>
      <c r="E96" s="101" t="s">
        <v>178</v>
      </c>
      <c r="F96" s="319" t="s">
        <v>658</v>
      </c>
      <c r="G96" s="193" t="s">
        <v>153</v>
      </c>
      <c r="H96" s="299" t="s">
        <v>160</v>
      </c>
      <c r="I96" s="16"/>
      <c r="J96" s="330"/>
    </row>
    <row r="97" spans="1:10" ht="12.75">
      <c r="A97" s="243" t="s">
        <v>5</v>
      </c>
      <c r="B97" s="16" t="s">
        <v>168</v>
      </c>
      <c r="C97" s="495" t="s">
        <v>150</v>
      </c>
      <c r="D97" s="16">
        <v>5</v>
      </c>
      <c r="E97" s="101" t="s">
        <v>178</v>
      </c>
      <c r="F97" s="319" t="s">
        <v>659</v>
      </c>
      <c r="G97" s="193" t="s">
        <v>680</v>
      </c>
      <c r="H97" s="299" t="s">
        <v>240</v>
      </c>
      <c r="I97" s="16"/>
      <c r="J97" s="330"/>
    </row>
    <row r="98" spans="1:10" ht="12.75">
      <c r="A98" s="243" t="s">
        <v>5</v>
      </c>
      <c r="B98" s="16" t="s">
        <v>168</v>
      </c>
      <c r="C98" s="495" t="s">
        <v>150</v>
      </c>
      <c r="D98" s="16">
        <v>5</v>
      </c>
      <c r="E98" s="101" t="s">
        <v>178</v>
      </c>
      <c r="F98" s="319" t="s">
        <v>660</v>
      </c>
      <c r="G98" s="193" t="s">
        <v>682</v>
      </c>
      <c r="H98" s="299" t="s">
        <v>681</v>
      </c>
      <c r="I98" s="16"/>
      <c r="J98" s="330"/>
    </row>
    <row r="99" spans="1:10" ht="12.75">
      <c r="A99" s="243" t="s">
        <v>5</v>
      </c>
      <c r="B99" s="16" t="s">
        <v>168</v>
      </c>
      <c r="C99" s="495" t="s">
        <v>150</v>
      </c>
      <c r="D99" s="16">
        <v>5</v>
      </c>
      <c r="E99" s="101" t="s">
        <v>178</v>
      </c>
      <c r="F99" s="319" t="s">
        <v>661</v>
      </c>
      <c r="G99" s="193" t="s">
        <v>153</v>
      </c>
      <c r="H99" s="299" t="s">
        <v>519</v>
      </c>
      <c r="I99" s="16"/>
      <c r="J99" s="330"/>
    </row>
    <row r="100" spans="1:10" ht="12.75">
      <c r="A100" s="243" t="s">
        <v>5</v>
      </c>
      <c r="B100" s="16" t="s">
        <v>168</v>
      </c>
      <c r="C100" s="495" t="s">
        <v>150</v>
      </c>
      <c r="D100" s="16">
        <v>5</v>
      </c>
      <c r="E100" s="101" t="s">
        <v>178</v>
      </c>
      <c r="F100" s="260" t="s">
        <v>662</v>
      </c>
      <c r="G100" s="193" t="s">
        <v>154</v>
      </c>
      <c r="H100" s="299" t="s">
        <v>683</v>
      </c>
      <c r="I100" s="16"/>
      <c r="J100" s="330"/>
    </row>
    <row r="101" spans="1:10" ht="12.75">
      <c r="A101" s="243" t="s">
        <v>5</v>
      </c>
      <c r="B101" s="16" t="s">
        <v>168</v>
      </c>
      <c r="C101" s="495" t="s">
        <v>150</v>
      </c>
      <c r="D101" s="16">
        <v>5</v>
      </c>
      <c r="E101" s="101" t="s">
        <v>178</v>
      </c>
      <c r="F101" s="319" t="s">
        <v>663</v>
      </c>
      <c r="G101" s="193" t="s">
        <v>322</v>
      </c>
      <c r="H101" s="299" t="s">
        <v>684</v>
      </c>
      <c r="I101" s="16"/>
      <c r="J101" s="330"/>
    </row>
    <row r="102" spans="1:10" s="117" customFormat="1" ht="12.75">
      <c r="A102" s="243" t="s">
        <v>5</v>
      </c>
      <c r="B102" s="16" t="s">
        <v>168</v>
      </c>
      <c r="C102" s="495" t="s">
        <v>150</v>
      </c>
      <c r="D102" s="16">
        <v>5</v>
      </c>
      <c r="E102" s="261" t="s">
        <v>266</v>
      </c>
      <c r="F102" s="338" t="s">
        <v>179</v>
      </c>
      <c r="G102" s="119" t="s">
        <v>155</v>
      </c>
      <c r="H102" s="299" t="s">
        <v>180</v>
      </c>
      <c r="I102" s="116"/>
      <c r="J102" s="275"/>
    </row>
    <row r="103" spans="1:10" s="117" customFormat="1" ht="12.75">
      <c r="A103" s="243" t="s">
        <v>5</v>
      </c>
      <c r="B103" s="16" t="s">
        <v>168</v>
      </c>
      <c r="C103" s="495" t="s">
        <v>150</v>
      </c>
      <c r="D103" s="16">
        <v>5</v>
      </c>
      <c r="E103" s="261" t="s">
        <v>266</v>
      </c>
      <c r="F103" s="319" t="s">
        <v>664</v>
      </c>
      <c r="G103" s="119" t="s">
        <v>157</v>
      </c>
      <c r="H103" s="299" t="s">
        <v>171</v>
      </c>
      <c r="I103" s="116"/>
      <c r="J103" s="277"/>
    </row>
    <row r="104" spans="1:10" s="117" customFormat="1" ht="12.75">
      <c r="A104" s="243" t="s">
        <v>5</v>
      </c>
      <c r="B104" s="16" t="s">
        <v>168</v>
      </c>
      <c r="C104" s="495" t="s">
        <v>150</v>
      </c>
      <c r="D104" s="16">
        <v>5</v>
      </c>
      <c r="E104" s="261" t="s">
        <v>266</v>
      </c>
      <c r="F104" s="319" t="s">
        <v>391</v>
      </c>
      <c r="G104" s="119" t="s">
        <v>157</v>
      </c>
      <c r="H104" s="299" t="s">
        <v>171</v>
      </c>
      <c r="I104" s="116"/>
      <c r="J104" s="277"/>
    </row>
    <row r="105" spans="1:10" ht="12.75">
      <c r="A105" s="243" t="s">
        <v>5</v>
      </c>
      <c r="B105" s="16" t="s">
        <v>168</v>
      </c>
      <c r="C105" s="495" t="s">
        <v>150</v>
      </c>
      <c r="D105" s="16">
        <v>5</v>
      </c>
      <c r="E105" s="261" t="s">
        <v>266</v>
      </c>
      <c r="F105" s="319" t="s">
        <v>294</v>
      </c>
      <c r="G105" s="245" t="s">
        <v>159</v>
      </c>
      <c r="H105" s="299" t="s">
        <v>183</v>
      </c>
      <c r="I105" s="141"/>
      <c r="J105" s="276"/>
    </row>
    <row r="106" spans="1:10" ht="12.75">
      <c r="A106" s="243" t="s">
        <v>5</v>
      </c>
      <c r="B106" s="16" t="s">
        <v>168</v>
      </c>
      <c r="C106" s="495" t="s">
        <v>150</v>
      </c>
      <c r="D106" s="16">
        <v>5</v>
      </c>
      <c r="E106" s="261" t="s">
        <v>266</v>
      </c>
      <c r="F106" s="319" t="s">
        <v>665</v>
      </c>
      <c r="G106" s="245" t="s">
        <v>157</v>
      </c>
      <c r="H106" s="299" t="s">
        <v>686</v>
      </c>
      <c r="I106" s="16"/>
      <c r="J106" s="276"/>
    </row>
    <row r="107" spans="1:10" s="117" customFormat="1" ht="12.75">
      <c r="A107" s="243" t="s">
        <v>5</v>
      </c>
      <c r="B107" s="16" t="s">
        <v>168</v>
      </c>
      <c r="C107" s="495" t="s">
        <v>150</v>
      </c>
      <c r="D107" s="16">
        <v>5</v>
      </c>
      <c r="E107" s="261" t="s">
        <v>266</v>
      </c>
      <c r="F107" s="319" t="s">
        <v>295</v>
      </c>
      <c r="G107" s="119" t="s">
        <v>153</v>
      </c>
      <c r="H107" s="299" t="s">
        <v>160</v>
      </c>
      <c r="I107" s="116"/>
      <c r="J107" s="277"/>
    </row>
    <row r="108" spans="1:10" s="120" customFormat="1" ht="12.75">
      <c r="A108" s="38" t="s">
        <v>5</v>
      </c>
      <c r="B108" s="141" t="s">
        <v>168</v>
      </c>
      <c r="C108" s="496" t="s">
        <v>150</v>
      </c>
      <c r="D108" s="16">
        <v>5</v>
      </c>
      <c r="E108" s="233" t="s">
        <v>267</v>
      </c>
      <c r="F108" s="319" t="s">
        <v>392</v>
      </c>
      <c r="G108" s="121" t="s">
        <v>153</v>
      </c>
      <c r="H108" s="299" t="s">
        <v>425</v>
      </c>
      <c r="I108" s="191"/>
      <c r="J108" s="124">
        <v>1</v>
      </c>
    </row>
    <row r="109" spans="1:10" s="120" customFormat="1" ht="12.75">
      <c r="A109" s="38" t="s">
        <v>5</v>
      </c>
      <c r="B109" s="141" t="s">
        <v>168</v>
      </c>
      <c r="C109" s="496" t="s">
        <v>150</v>
      </c>
      <c r="D109" s="16">
        <v>5</v>
      </c>
      <c r="E109" s="233" t="s">
        <v>267</v>
      </c>
      <c r="F109" s="319" t="s">
        <v>258</v>
      </c>
      <c r="G109" s="121" t="s">
        <v>153</v>
      </c>
      <c r="H109" s="299" t="s">
        <v>223</v>
      </c>
      <c r="I109" s="191"/>
      <c r="J109" s="124"/>
    </row>
    <row r="110" spans="1:10" s="120" customFormat="1" ht="12.75">
      <c r="A110" s="391" t="s">
        <v>5</v>
      </c>
      <c r="B110" s="16" t="s">
        <v>168</v>
      </c>
      <c r="C110" s="495" t="s">
        <v>150</v>
      </c>
      <c r="D110" s="16">
        <v>5</v>
      </c>
      <c r="E110" s="233" t="s">
        <v>267</v>
      </c>
      <c r="F110" s="339" t="s">
        <v>192</v>
      </c>
      <c r="G110" s="121" t="s">
        <v>153</v>
      </c>
      <c r="H110" s="299" t="s">
        <v>160</v>
      </c>
      <c r="I110" s="191"/>
      <c r="J110" s="124"/>
    </row>
    <row r="111" spans="1:10" s="117" customFormat="1" ht="12.75">
      <c r="A111" s="326" t="s">
        <v>5</v>
      </c>
      <c r="B111" s="141" t="s">
        <v>168</v>
      </c>
      <c r="C111" s="496" t="s">
        <v>150</v>
      </c>
      <c r="D111" s="16">
        <v>5</v>
      </c>
      <c r="E111" s="233" t="s">
        <v>268</v>
      </c>
      <c r="F111" s="319" t="s">
        <v>666</v>
      </c>
      <c r="G111" s="121" t="s">
        <v>152</v>
      </c>
      <c r="H111" s="299" t="s">
        <v>685</v>
      </c>
      <c r="I111" s="116"/>
      <c r="J111" s="277">
        <v>1</v>
      </c>
    </row>
    <row r="112" spans="1:10" s="117" customFormat="1" ht="12.75">
      <c r="A112" s="327" t="s">
        <v>5</v>
      </c>
      <c r="B112" s="116" t="s">
        <v>168</v>
      </c>
      <c r="C112" s="497" t="s">
        <v>150</v>
      </c>
      <c r="D112" s="16">
        <v>5</v>
      </c>
      <c r="E112" s="233" t="s">
        <v>268</v>
      </c>
      <c r="F112" s="319" t="s">
        <v>303</v>
      </c>
      <c r="G112" s="188" t="s">
        <v>157</v>
      </c>
      <c r="H112" s="299" t="s">
        <v>329</v>
      </c>
      <c r="I112" s="189"/>
      <c r="J112" s="278"/>
    </row>
    <row r="113" spans="1:11" s="117" customFormat="1" ht="12.75">
      <c r="A113" s="360" t="s">
        <v>5</v>
      </c>
      <c r="B113" s="176" t="s">
        <v>756</v>
      </c>
      <c r="C113" s="496" t="s">
        <v>748</v>
      </c>
      <c r="D113" s="191">
        <v>2</v>
      </c>
      <c r="E113" s="140" t="s">
        <v>749</v>
      </c>
      <c r="F113" s="370" t="s">
        <v>789</v>
      </c>
      <c r="G113" s="344" t="s">
        <v>162</v>
      </c>
      <c r="H113" s="371" t="s">
        <v>790</v>
      </c>
      <c r="I113" s="141"/>
      <c r="J113" s="141">
        <v>1</v>
      </c>
      <c r="K113" s="372"/>
    </row>
    <row r="114" spans="1:11" s="117" customFormat="1" ht="12.75">
      <c r="A114" s="360" t="s">
        <v>5</v>
      </c>
      <c r="B114" s="176" t="s">
        <v>756</v>
      </c>
      <c r="C114" s="496" t="s">
        <v>748</v>
      </c>
      <c r="D114" s="191">
        <v>2</v>
      </c>
      <c r="E114" s="140" t="s">
        <v>749</v>
      </c>
      <c r="F114" s="370" t="s">
        <v>791</v>
      </c>
      <c r="G114" s="344" t="s">
        <v>151</v>
      </c>
      <c r="H114" s="371" t="s">
        <v>792</v>
      </c>
      <c r="I114" s="141"/>
      <c r="J114" s="141"/>
      <c r="K114" s="372"/>
    </row>
    <row r="115" spans="1:11" s="117" customFormat="1" ht="12.75">
      <c r="A115" s="360" t="s">
        <v>5</v>
      </c>
      <c r="B115" s="176" t="s">
        <v>756</v>
      </c>
      <c r="C115" s="496" t="s">
        <v>748</v>
      </c>
      <c r="D115" s="191">
        <v>2</v>
      </c>
      <c r="E115" s="140" t="s">
        <v>749</v>
      </c>
      <c r="F115" s="370" t="s">
        <v>793</v>
      </c>
      <c r="G115" s="344" t="s">
        <v>157</v>
      </c>
      <c r="H115" s="371" t="s">
        <v>794</v>
      </c>
      <c r="I115" s="141"/>
      <c r="J115" s="141"/>
      <c r="K115" s="372"/>
    </row>
    <row r="116" spans="1:11" s="117" customFormat="1" ht="12.75">
      <c r="A116" s="360" t="s">
        <v>5</v>
      </c>
      <c r="B116" s="176" t="s">
        <v>756</v>
      </c>
      <c r="C116" s="496" t="s">
        <v>748</v>
      </c>
      <c r="D116" s="191">
        <v>2</v>
      </c>
      <c r="E116" s="140" t="s">
        <v>749</v>
      </c>
      <c r="F116" s="370" t="s">
        <v>795</v>
      </c>
      <c r="G116" s="344" t="s">
        <v>158</v>
      </c>
      <c r="H116" s="371" t="s">
        <v>796</v>
      </c>
      <c r="I116" s="141"/>
      <c r="J116" s="141"/>
      <c r="K116" s="372"/>
    </row>
    <row r="117" spans="1:11" s="117" customFormat="1" ht="12.75">
      <c r="A117" s="360" t="s">
        <v>5</v>
      </c>
      <c r="B117" s="176" t="s">
        <v>756</v>
      </c>
      <c r="C117" s="496" t="s">
        <v>748</v>
      </c>
      <c r="D117" s="191">
        <v>2</v>
      </c>
      <c r="E117" s="140" t="s">
        <v>749</v>
      </c>
      <c r="F117" s="370" t="s">
        <v>797</v>
      </c>
      <c r="G117" s="344" t="s">
        <v>151</v>
      </c>
      <c r="H117" s="371" t="s">
        <v>798</v>
      </c>
      <c r="I117" s="141"/>
      <c r="J117" s="141"/>
      <c r="K117" s="372"/>
    </row>
    <row r="118" spans="1:11" s="117" customFormat="1" ht="12.75">
      <c r="A118" s="382" t="s">
        <v>5</v>
      </c>
      <c r="B118" s="176" t="s">
        <v>750</v>
      </c>
      <c r="C118" s="496" t="s">
        <v>751</v>
      </c>
      <c r="D118" s="374">
        <v>1</v>
      </c>
      <c r="E118" s="141" t="s">
        <v>799</v>
      </c>
      <c r="F118" s="200" t="s">
        <v>800</v>
      </c>
      <c r="G118" s="344" t="s">
        <v>151</v>
      </c>
      <c r="H118" s="375" t="s">
        <v>801</v>
      </c>
      <c r="I118" s="141"/>
      <c r="J118" s="141"/>
      <c r="K118" s="372"/>
    </row>
    <row r="119" spans="1:11" s="117" customFormat="1" ht="12.75">
      <c r="A119" s="369" t="s">
        <v>5</v>
      </c>
      <c r="B119" s="356" t="s">
        <v>750</v>
      </c>
      <c r="C119" s="497" t="s">
        <v>751</v>
      </c>
      <c r="D119" s="16">
        <v>2</v>
      </c>
      <c r="E119" s="16" t="s">
        <v>753</v>
      </c>
      <c r="F119" s="363" t="s">
        <v>802</v>
      </c>
      <c r="G119" s="344" t="s">
        <v>151</v>
      </c>
      <c r="H119" s="213" t="s">
        <v>792</v>
      </c>
      <c r="I119" s="141"/>
      <c r="J119" s="141"/>
      <c r="K119" s="372"/>
    </row>
    <row r="120" spans="1:11" s="117" customFormat="1" ht="12.75">
      <c r="A120" s="369" t="s">
        <v>5</v>
      </c>
      <c r="B120" s="356" t="s">
        <v>750</v>
      </c>
      <c r="C120" s="497" t="s">
        <v>751</v>
      </c>
      <c r="D120" s="16">
        <v>2</v>
      </c>
      <c r="E120" s="16" t="s">
        <v>753</v>
      </c>
      <c r="F120" s="363" t="s">
        <v>803</v>
      </c>
      <c r="G120" s="344" t="s">
        <v>154</v>
      </c>
      <c r="H120" s="213" t="s">
        <v>804</v>
      </c>
      <c r="I120" s="141"/>
      <c r="J120" s="141"/>
      <c r="K120" s="372"/>
    </row>
    <row r="121" spans="1:11" s="117" customFormat="1" ht="12.75">
      <c r="A121" s="382" t="s">
        <v>5</v>
      </c>
      <c r="B121" s="176" t="s">
        <v>750</v>
      </c>
      <c r="C121" s="496" t="s">
        <v>751</v>
      </c>
      <c r="D121" s="374">
        <v>3</v>
      </c>
      <c r="E121" s="141" t="s">
        <v>754</v>
      </c>
      <c r="F121" s="376" t="s">
        <v>805</v>
      </c>
      <c r="G121" s="377" t="s">
        <v>159</v>
      </c>
      <c r="H121" s="368" t="s">
        <v>806</v>
      </c>
      <c r="I121" s="141"/>
      <c r="J121" s="141"/>
      <c r="K121" s="372"/>
    </row>
    <row r="122" spans="1:11" s="117" customFormat="1" ht="12.75">
      <c r="A122" s="382" t="s">
        <v>5</v>
      </c>
      <c r="B122" s="176" t="s">
        <v>750</v>
      </c>
      <c r="C122" s="496" t="s">
        <v>751</v>
      </c>
      <c r="D122" s="374">
        <v>3</v>
      </c>
      <c r="E122" s="141" t="s">
        <v>754</v>
      </c>
      <c r="F122" s="376" t="s">
        <v>807</v>
      </c>
      <c r="G122" s="377" t="s">
        <v>153</v>
      </c>
      <c r="H122" s="378" t="s">
        <v>808</v>
      </c>
      <c r="I122" s="141"/>
      <c r="J122" s="141"/>
      <c r="K122" s="372"/>
    </row>
    <row r="123" spans="1:11" s="117" customFormat="1" ht="12.75">
      <c r="A123" s="382" t="s">
        <v>5</v>
      </c>
      <c r="B123" s="176" t="s">
        <v>750</v>
      </c>
      <c r="C123" s="496" t="s">
        <v>751</v>
      </c>
      <c r="D123" s="374">
        <v>3</v>
      </c>
      <c r="E123" s="141" t="s">
        <v>754</v>
      </c>
      <c r="F123" s="379" t="s">
        <v>809</v>
      </c>
      <c r="G123" s="377" t="s">
        <v>155</v>
      </c>
      <c r="H123" s="368" t="s">
        <v>810</v>
      </c>
      <c r="I123" s="141"/>
      <c r="J123" s="141"/>
      <c r="K123" s="372"/>
    </row>
    <row r="124" spans="1:11" s="117" customFormat="1" ht="12.75">
      <c r="A124" s="382" t="s">
        <v>5</v>
      </c>
      <c r="B124" s="176" t="s">
        <v>750</v>
      </c>
      <c r="C124" s="496" t="s">
        <v>751</v>
      </c>
      <c r="D124" s="374">
        <v>3</v>
      </c>
      <c r="E124" s="141" t="s">
        <v>754</v>
      </c>
      <c r="F124" s="379" t="s">
        <v>811</v>
      </c>
      <c r="G124" s="377" t="s">
        <v>151</v>
      </c>
      <c r="H124" s="368" t="s">
        <v>409</v>
      </c>
      <c r="I124" s="141"/>
      <c r="J124" s="141"/>
      <c r="K124" s="372"/>
    </row>
    <row r="125" spans="1:11" s="117" customFormat="1" ht="12.75">
      <c r="A125" s="382" t="s">
        <v>5</v>
      </c>
      <c r="B125" s="176" t="s">
        <v>750</v>
      </c>
      <c r="C125" s="496" t="s">
        <v>751</v>
      </c>
      <c r="D125" s="374">
        <v>3</v>
      </c>
      <c r="E125" s="141" t="s">
        <v>754</v>
      </c>
      <c r="F125" s="379" t="s">
        <v>812</v>
      </c>
      <c r="G125" s="377" t="s">
        <v>159</v>
      </c>
      <c r="H125" s="368" t="s">
        <v>813</v>
      </c>
      <c r="I125" s="141"/>
      <c r="J125" s="141"/>
      <c r="K125" s="372"/>
    </row>
    <row r="126" spans="1:11" s="117" customFormat="1" ht="12.75">
      <c r="A126" s="382" t="s">
        <v>5</v>
      </c>
      <c r="B126" s="176" t="s">
        <v>750</v>
      </c>
      <c r="C126" s="496" t="s">
        <v>751</v>
      </c>
      <c r="D126" s="374">
        <v>3</v>
      </c>
      <c r="E126" s="141" t="s">
        <v>754</v>
      </c>
      <c r="F126" s="379" t="s">
        <v>814</v>
      </c>
      <c r="G126" s="377" t="s">
        <v>169</v>
      </c>
      <c r="H126" s="368" t="s">
        <v>815</v>
      </c>
      <c r="I126" s="141"/>
      <c r="J126" s="141"/>
      <c r="K126" s="372"/>
    </row>
    <row r="127" spans="1:11" s="117" customFormat="1" ht="12.75">
      <c r="A127" s="382" t="s">
        <v>5</v>
      </c>
      <c r="B127" s="176" t="s">
        <v>750</v>
      </c>
      <c r="C127" s="496" t="s">
        <v>751</v>
      </c>
      <c r="D127" s="374">
        <v>3</v>
      </c>
      <c r="E127" s="141" t="s">
        <v>754</v>
      </c>
      <c r="F127" s="379" t="s">
        <v>816</v>
      </c>
      <c r="G127" s="377" t="s">
        <v>158</v>
      </c>
      <c r="H127" s="368" t="s">
        <v>817</v>
      </c>
      <c r="I127" s="141"/>
      <c r="J127" s="141"/>
      <c r="K127" s="372"/>
    </row>
    <row r="128" spans="1:11" s="117" customFormat="1" ht="12.75">
      <c r="A128" s="382" t="s">
        <v>5</v>
      </c>
      <c r="B128" s="176" t="s">
        <v>750</v>
      </c>
      <c r="C128" s="496" t="s">
        <v>751</v>
      </c>
      <c r="D128" s="374">
        <v>3</v>
      </c>
      <c r="E128" s="141" t="s">
        <v>754</v>
      </c>
      <c r="F128" s="376" t="s">
        <v>818</v>
      </c>
      <c r="G128" s="377" t="s">
        <v>151</v>
      </c>
      <c r="H128" s="368" t="s">
        <v>819</v>
      </c>
      <c r="I128" s="141"/>
      <c r="J128" s="141"/>
      <c r="K128" s="372"/>
    </row>
    <row r="129" spans="1:11" s="117" customFormat="1" ht="13.5">
      <c r="A129" s="382" t="s">
        <v>5</v>
      </c>
      <c r="B129" s="176" t="s">
        <v>750</v>
      </c>
      <c r="C129" s="496" t="s">
        <v>751</v>
      </c>
      <c r="D129" s="374">
        <v>4</v>
      </c>
      <c r="E129" s="141" t="s">
        <v>755</v>
      </c>
      <c r="F129" s="380" t="s">
        <v>820</v>
      </c>
      <c r="G129" s="183" t="s">
        <v>169</v>
      </c>
      <c r="H129" s="299" t="s">
        <v>821</v>
      </c>
      <c r="I129" s="373"/>
      <c r="J129" s="141"/>
      <c r="K129" s="381"/>
    </row>
    <row r="130" spans="1:11" s="117" customFormat="1" ht="13.5">
      <c r="A130" s="382" t="s">
        <v>5</v>
      </c>
      <c r="B130" s="176" t="s">
        <v>750</v>
      </c>
      <c r="C130" s="496" t="s">
        <v>751</v>
      </c>
      <c r="D130" s="374">
        <v>4</v>
      </c>
      <c r="E130" s="141" t="s">
        <v>755</v>
      </c>
      <c r="F130" s="380" t="s">
        <v>822</v>
      </c>
      <c r="G130" s="183" t="s">
        <v>151</v>
      </c>
      <c r="H130" s="299" t="s">
        <v>823</v>
      </c>
      <c r="I130" s="382"/>
      <c r="J130" s="141"/>
      <c r="K130" s="381"/>
    </row>
    <row r="131" spans="1:11" s="117" customFormat="1" ht="13.5">
      <c r="A131" s="382" t="s">
        <v>5</v>
      </c>
      <c r="B131" s="176" t="s">
        <v>750</v>
      </c>
      <c r="C131" s="496" t="s">
        <v>751</v>
      </c>
      <c r="D131" s="374">
        <v>4</v>
      </c>
      <c r="E131" s="374" t="s">
        <v>755</v>
      </c>
      <c r="F131" s="380" t="s">
        <v>824</v>
      </c>
      <c r="G131" s="183" t="s">
        <v>153</v>
      </c>
      <c r="H131" s="299" t="s">
        <v>825</v>
      </c>
      <c r="I131" s="383"/>
      <c r="J131" s="141"/>
      <c r="K131" s="381"/>
    </row>
    <row r="132" spans="1:11" s="117" customFormat="1" ht="13.5">
      <c r="A132" s="382" t="s">
        <v>5</v>
      </c>
      <c r="B132" s="176" t="s">
        <v>750</v>
      </c>
      <c r="C132" s="496" t="s">
        <v>751</v>
      </c>
      <c r="D132" s="374">
        <v>4</v>
      </c>
      <c r="E132" s="141" t="s">
        <v>755</v>
      </c>
      <c r="F132" s="380" t="s">
        <v>826</v>
      </c>
      <c r="G132" s="183" t="s">
        <v>154</v>
      </c>
      <c r="H132" s="299" t="s">
        <v>827</v>
      </c>
      <c r="I132" s="383"/>
      <c r="J132" s="141"/>
      <c r="K132" s="381"/>
    </row>
    <row r="133" spans="1:11" s="117" customFormat="1" ht="13.5">
      <c r="A133" s="382" t="s">
        <v>5</v>
      </c>
      <c r="B133" s="176" t="s">
        <v>750</v>
      </c>
      <c r="C133" s="496" t="s">
        <v>751</v>
      </c>
      <c r="D133" s="374">
        <v>4</v>
      </c>
      <c r="E133" s="141" t="s">
        <v>755</v>
      </c>
      <c r="F133" s="380" t="s">
        <v>828</v>
      </c>
      <c r="G133" s="183" t="s">
        <v>158</v>
      </c>
      <c r="H133" s="299" t="s">
        <v>829</v>
      </c>
      <c r="I133" s="383"/>
      <c r="J133" s="141"/>
      <c r="K133" s="381"/>
    </row>
    <row r="134" spans="1:11" ht="13.5">
      <c r="A134" s="382" t="s">
        <v>5</v>
      </c>
      <c r="B134" s="176" t="s">
        <v>750</v>
      </c>
      <c r="C134" s="496" t="s">
        <v>751</v>
      </c>
      <c r="D134" s="374">
        <v>4</v>
      </c>
      <c r="E134" s="141" t="s">
        <v>755</v>
      </c>
      <c r="F134" s="380" t="s">
        <v>830</v>
      </c>
      <c r="G134" s="384" t="s">
        <v>151</v>
      </c>
      <c r="H134" s="299" t="s">
        <v>831</v>
      </c>
      <c r="I134" s="383"/>
      <c r="J134" s="141"/>
      <c r="K134" s="381"/>
    </row>
    <row r="135" spans="1:11" s="201" customFormat="1" ht="12.75" customHeight="1">
      <c r="A135" s="382" t="s">
        <v>5</v>
      </c>
      <c r="B135" s="176" t="s">
        <v>750</v>
      </c>
      <c r="C135" s="496" t="s">
        <v>751</v>
      </c>
      <c r="D135" s="374">
        <v>4</v>
      </c>
      <c r="E135" s="141" t="s">
        <v>755</v>
      </c>
      <c r="F135" s="380" t="s">
        <v>832</v>
      </c>
      <c r="G135" s="183" t="s">
        <v>833</v>
      </c>
      <c r="H135" s="299" t="s">
        <v>834</v>
      </c>
      <c r="I135" s="383"/>
      <c r="J135" s="141"/>
      <c r="K135" s="381"/>
    </row>
    <row r="136" spans="1:11" ht="13.5">
      <c r="A136" s="382" t="s">
        <v>5</v>
      </c>
      <c r="B136" s="176" t="s">
        <v>750</v>
      </c>
      <c r="C136" s="496" t="s">
        <v>751</v>
      </c>
      <c r="D136" s="374">
        <v>4</v>
      </c>
      <c r="E136" s="141" t="s">
        <v>755</v>
      </c>
      <c r="F136" s="380" t="s">
        <v>835</v>
      </c>
      <c r="G136" s="385" t="s">
        <v>836</v>
      </c>
      <c r="H136" s="213" t="s">
        <v>837</v>
      </c>
      <c r="I136" s="383"/>
      <c r="J136" s="141"/>
      <c r="K136" s="381"/>
    </row>
    <row r="137" spans="1:11" ht="13.5">
      <c r="A137" s="122" t="s">
        <v>5</v>
      </c>
      <c r="B137" s="176" t="s">
        <v>750</v>
      </c>
      <c r="C137" s="496" t="s">
        <v>751</v>
      </c>
      <c r="D137" s="374">
        <v>4</v>
      </c>
      <c r="E137" s="141" t="s">
        <v>755</v>
      </c>
      <c r="F137" s="380" t="s">
        <v>838</v>
      </c>
      <c r="G137" s="183" t="s">
        <v>157</v>
      </c>
      <c r="H137" s="299" t="s">
        <v>794</v>
      </c>
      <c r="I137" s="122"/>
      <c r="J137" s="141"/>
      <c r="K137" s="381"/>
    </row>
    <row r="138" spans="1:11" ht="13.5">
      <c r="A138" s="122" t="s">
        <v>5</v>
      </c>
      <c r="B138" s="176" t="s">
        <v>750</v>
      </c>
      <c r="C138" s="496" t="s">
        <v>751</v>
      </c>
      <c r="D138" s="374">
        <v>4</v>
      </c>
      <c r="E138" s="141" t="s">
        <v>755</v>
      </c>
      <c r="F138" s="380" t="s">
        <v>839</v>
      </c>
      <c r="G138" s="183" t="s">
        <v>158</v>
      </c>
      <c r="H138" s="299" t="s">
        <v>840</v>
      </c>
      <c r="I138" s="122"/>
      <c r="J138" s="141"/>
      <c r="K138" s="381"/>
    </row>
    <row r="139" spans="1:11" ht="12.75">
      <c r="A139" s="492" t="s">
        <v>5</v>
      </c>
      <c r="B139" s="465" t="s">
        <v>904</v>
      </c>
      <c r="C139" s="498" t="s">
        <v>905</v>
      </c>
      <c r="D139" s="352">
        <v>1</v>
      </c>
      <c r="E139" s="140" t="s">
        <v>906</v>
      </c>
      <c r="F139" s="466" t="s">
        <v>971</v>
      </c>
      <c r="G139" s="467" t="s">
        <v>169</v>
      </c>
      <c r="H139" s="468" t="s">
        <v>972</v>
      </c>
      <c r="I139" s="191"/>
      <c r="J139" s="191"/>
      <c r="K139" s="117"/>
    </row>
    <row r="140" spans="1:11" ht="12.75">
      <c r="A140" s="492" t="s">
        <v>5</v>
      </c>
      <c r="B140" s="465" t="s">
        <v>904</v>
      </c>
      <c r="C140" s="498" t="s">
        <v>905</v>
      </c>
      <c r="D140" s="352">
        <v>1</v>
      </c>
      <c r="E140" s="140" t="s">
        <v>906</v>
      </c>
      <c r="F140" s="466" t="s">
        <v>973</v>
      </c>
      <c r="G140" s="467" t="s">
        <v>974</v>
      </c>
      <c r="H140" s="468" t="s">
        <v>975</v>
      </c>
      <c r="I140" s="191"/>
      <c r="J140" s="191"/>
      <c r="K140" s="117"/>
    </row>
    <row r="141" spans="1:11" ht="12.75">
      <c r="A141" s="492" t="s">
        <v>5</v>
      </c>
      <c r="B141" s="465" t="s">
        <v>904</v>
      </c>
      <c r="C141" s="498" t="s">
        <v>905</v>
      </c>
      <c r="D141" s="352">
        <v>1</v>
      </c>
      <c r="E141" s="140" t="s">
        <v>906</v>
      </c>
      <c r="F141" s="466" t="s">
        <v>976</v>
      </c>
      <c r="G141" s="467" t="s">
        <v>153</v>
      </c>
      <c r="H141" s="468" t="s">
        <v>977</v>
      </c>
      <c r="I141" s="191"/>
      <c r="J141" s="191"/>
      <c r="K141" s="117"/>
    </row>
    <row r="142" spans="1:11" ht="12.75">
      <c r="A142" s="492" t="s">
        <v>5</v>
      </c>
      <c r="B142" s="465" t="s">
        <v>904</v>
      </c>
      <c r="C142" s="498" t="s">
        <v>905</v>
      </c>
      <c r="D142" s="352">
        <v>1</v>
      </c>
      <c r="E142" s="140" t="s">
        <v>906</v>
      </c>
      <c r="F142" s="466" t="s">
        <v>978</v>
      </c>
      <c r="G142" s="467" t="s">
        <v>153</v>
      </c>
      <c r="H142" s="468" t="s">
        <v>740</v>
      </c>
      <c r="I142" s="191" t="s">
        <v>745</v>
      </c>
      <c r="J142" s="191"/>
      <c r="K142" s="117"/>
    </row>
    <row r="143" spans="1:11" ht="12.75">
      <c r="A143" s="492" t="s">
        <v>5</v>
      </c>
      <c r="B143" s="465" t="s">
        <v>904</v>
      </c>
      <c r="C143" s="498" t="s">
        <v>905</v>
      </c>
      <c r="D143" s="352">
        <v>1</v>
      </c>
      <c r="E143" s="140" t="s">
        <v>906</v>
      </c>
      <c r="F143" s="466" t="s">
        <v>979</v>
      </c>
      <c r="G143" s="467" t="s">
        <v>974</v>
      </c>
      <c r="H143" s="377" t="s">
        <v>980</v>
      </c>
      <c r="I143" s="191"/>
      <c r="J143" s="191"/>
      <c r="K143" s="117"/>
    </row>
    <row r="144" spans="1:11" ht="12.75">
      <c r="A144" s="492" t="s">
        <v>5</v>
      </c>
      <c r="B144" s="465" t="s">
        <v>904</v>
      </c>
      <c r="C144" s="498" t="s">
        <v>905</v>
      </c>
      <c r="D144" s="352">
        <v>2</v>
      </c>
      <c r="E144" s="140" t="s">
        <v>907</v>
      </c>
      <c r="F144" s="469" t="s">
        <v>981</v>
      </c>
      <c r="G144" s="466" t="s">
        <v>152</v>
      </c>
      <c r="H144" s="468" t="s">
        <v>740</v>
      </c>
      <c r="I144" s="191"/>
      <c r="J144" s="191"/>
      <c r="K144" s="117"/>
    </row>
    <row r="145" spans="1:11" ht="12.75">
      <c r="A145" s="492" t="s">
        <v>5</v>
      </c>
      <c r="B145" s="465" t="s">
        <v>904</v>
      </c>
      <c r="C145" s="498" t="s">
        <v>905</v>
      </c>
      <c r="D145" s="352">
        <v>2</v>
      </c>
      <c r="E145" s="140" t="s">
        <v>907</v>
      </c>
      <c r="F145" s="470" t="s">
        <v>982</v>
      </c>
      <c r="G145" s="467" t="s">
        <v>157</v>
      </c>
      <c r="H145" s="468" t="s">
        <v>983</v>
      </c>
      <c r="I145" s="191"/>
      <c r="J145" s="191"/>
      <c r="K145" s="117"/>
    </row>
    <row r="146" spans="1:11" ht="12.75">
      <c r="A146" s="492" t="s">
        <v>5</v>
      </c>
      <c r="B146" s="465" t="s">
        <v>904</v>
      </c>
      <c r="C146" s="498" t="s">
        <v>905</v>
      </c>
      <c r="D146" s="352">
        <v>2</v>
      </c>
      <c r="E146" s="140" t="s">
        <v>907</v>
      </c>
      <c r="F146" s="370" t="s">
        <v>984</v>
      </c>
      <c r="G146" s="466" t="s">
        <v>682</v>
      </c>
      <c r="H146" s="471" t="s">
        <v>985</v>
      </c>
      <c r="I146" s="191"/>
      <c r="J146" s="191"/>
      <c r="K146" s="117"/>
    </row>
    <row r="147" spans="1:11" ht="12.75">
      <c r="A147" s="492" t="s">
        <v>5</v>
      </c>
      <c r="B147" s="465" t="s">
        <v>904</v>
      </c>
      <c r="C147" s="498" t="s">
        <v>905</v>
      </c>
      <c r="D147" s="352">
        <v>2</v>
      </c>
      <c r="E147" s="140" t="s">
        <v>907</v>
      </c>
      <c r="F147" s="469" t="s">
        <v>986</v>
      </c>
      <c r="G147" s="466" t="s">
        <v>154</v>
      </c>
      <c r="H147" s="471" t="s">
        <v>987</v>
      </c>
      <c r="I147" s="191"/>
      <c r="J147" s="191"/>
      <c r="K147" s="117"/>
    </row>
    <row r="148" spans="1:11" ht="12.75">
      <c r="A148" s="492" t="s">
        <v>5</v>
      </c>
      <c r="B148" s="465" t="s">
        <v>904</v>
      </c>
      <c r="C148" s="498" t="s">
        <v>905</v>
      </c>
      <c r="D148" s="352">
        <v>2</v>
      </c>
      <c r="E148" s="140" t="s">
        <v>907</v>
      </c>
      <c r="F148" s="469" t="s">
        <v>988</v>
      </c>
      <c r="G148" s="466" t="s">
        <v>159</v>
      </c>
      <c r="H148" s="471" t="s">
        <v>989</v>
      </c>
      <c r="I148" s="191"/>
      <c r="J148" s="191"/>
      <c r="K148" s="117"/>
    </row>
    <row r="149" spans="1:11" ht="12.75">
      <c r="A149" s="191" t="s">
        <v>5</v>
      </c>
      <c r="B149" s="419" t="s">
        <v>908</v>
      </c>
      <c r="C149" s="489" t="s">
        <v>909</v>
      </c>
      <c r="D149" s="472">
        <v>1</v>
      </c>
      <c r="E149" s="570" t="s">
        <v>910</v>
      </c>
      <c r="F149" s="466" t="s">
        <v>990</v>
      </c>
      <c r="G149" s="466" t="s">
        <v>159</v>
      </c>
      <c r="H149" s="468" t="s">
        <v>991</v>
      </c>
      <c r="I149" s="191"/>
      <c r="J149" s="191"/>
      <c r="K149" s="117"/>
    </row>
    <row r="150" spans="1:11" ht="12.75">
      <c r="A150" s="191" t="s">
        <v>5</v>
      </c>
      <c r="B150" s="419" t="s">
        <v>908</v>
      </c>
      <c r="C150" s="489" t="s">
        <v>909</v>
      </c>
      <c r="D150" s="472">
        <v>1</v>
      </c>
      <c r="E150" s="570" t="s">
        <v>910</v>
      </c>
      <c r="F150" s="466" t="s">
        <v>992</v>
      </c>
      <c r="G150" s="467" t="s">
        <v>169</v>
      </c>
      <c r="H150" s="468" t="s">
        <v>993</v>
      </c>
      <c r="I150" s="191"/>
      <c r="J150" s="191"/>
      <c r="K150" s="117"/>
    </row>
    <row r="151" spans="1:11" ht="12.75">
      <c r="A151" s="191" t="s">
        <v>5</v>
      </c>
      <c r="B151" s="419" t="s">
        <v>908</v>
      </c>
      <c r="C151" s="489" t="s">
        <v>909</v>
      </c>
      <c r="D151" s="472">
        <v>1</v>
      </c>
      <c r="E151" s="570" t="s">
        <v>910</v>
      </c>
      <c r="F151" s="466" t="s">
        <v>994</v>
      </c>
      <c r="G151" s="467" t="s">
        <v>154</v>
      </c>
      <c r="H151" s="468" t="s">
        <v>995</v>
      </c>
      <c r="I151" s="191"/>
      <c r="J151" s="191"/>
      <c r="K151" s="117"/>
    </row>
    <row r="152" spans="1:11" ht="12.75">
      <c r="A152" s="191" t="s">
        <v>5</v>
      </c>
      <c r="B152" s="419" t="s">
        <v>908</v>
      </c>
      <c r="C152" s="489" t="s">
        <v>909</v>
      </c>
      <c r="D152" s="472">
        <v>1</v>
      </c>
      <c r="E152" s="570" t="s">
        <v>910</v>
      </c>
      <c r="F152" s="469" t="s">
        <v>996</v>
      </c>
      <c r="G152" s="466" t="s">
        <v>159</v>
      </c>
      <c r="H152" s="468" t="s">
        <v>991</v>
      </c>
      <c r="I152" s="191"/>
      <c r="J152" s="191"/>
      <c r="K152" s="117"/>
    </row>
    <row r="153" spans="1:11" ht="12.75">
      <c r="A153" s="191" t="s">
        <v>5</v>
      </c>
      <c r="B153" s="419" t="s">
        <v>908</v>
      </c>
      <c r="C153" s="489" t="s">
        <v>909</v>
      </c>
      <c r="D153" s="472">
        <v>1</v>
      </c>
      <c r="E153" s="570" t="s">
        <v>910</v>
      </c>
      <c r="F153" s="469" t="s">
        <v>997</v>
      </c>
      <c r="G153" s="467" t="s">
        <v>354</v>
      </c>
      <c r="H153" s="471" t="s">
        <v>998</v>
      </c>
      <c r="I153" s="191"/>
      <c r="J153" s="191"/>
      <c r="K153" s="117"/>
    </row>
    <row r="154" spans="1:11" ht="12.75">
      <c r="A154" s="191" t="s">
        <v>5</v>
      </c>
      <c r="B154" s="419" t="s">
        <v>908</v>
      </c>
      <c r="C154" s="489" t="s">
        <v>909</v>
      </c>
      <c r="D154" s="472">
        <v>1</v>
      </c>
      <c r="E154" s="570" t="s">
        <v>910</v>
      </c>
      <c r="F154" s="466" t="s">
        <v>999</v>
      </c>
      <c r="G154" s="467" t="s">
        <v>151</v>
      </c>
      <c r="H154" s="295" t="s">
        <v>1000</v>
      </c>
      <c r="I154" s="191"/>
      <c r="J154" s="191"/>
      <c r="K154" s="438"/>
    </row>
    <row r="155" spans="1:11" ht="12.75">
      <c r="A155" s="191" t="s">
        <v>5</v>
      </c>
      <c r="B155" s="419" t="s">
        <v>908</v>
      </c>
      <c r="C155" s="489" t="s">
        <v>909</v>
      </c>
      <c r="D155" s="472">
        <v>1</v>
      </c>
      <c r="E155" s="570" t="s">
        <v>910</v>
      </c>
      <c r="F155" s="469" t="s">
        <v>1001</v>
      </c>
      <c r="G155" s="467" t="s">
        <v>154</v>
      </c>
      <c r="H155" s="471" t="s">
        <v>1002</v>
      </c>
      <c r="I155" s="191"/>
      <c r="J155" s="191"/>
      <c r="K155" s="117"/>
    </row>
    <row r="156" spans="1:11" ht="12.75">
      <c r="A156" s="191" t="s">
        <v>5</v>
      </c>
      <c r="B156" s="419" t="s">
        <v>908</v>
      </c>
      <c r="C156" s="489" t="s">
        <v>909</v>
      </c>
      <c r="D156" s="472">
        <v>1</v>
      </c>
      <c r="E156" s="570" t="s">
        <v>910</v>
      </c>
      <c r="F156" s="469" t="s">
        <v>1003</v>
      </c>
      <c r="G156" s="467" t="s">
        <v>974</v>
      </c>
      <c r="H156" s="471" t="s">
        <v>1004</v>
      </c>
      <c r="I156" s="191"/>
      <c r="J156" s="191"/>
      <c r="K156" s="117"/>
    </row>
    <row r="157" spans="1:11" ht="12.75">
      <c r="A157" s="191" t="s">
        <v>5</v>
      </c>
      <c r="B157" s="419" t="s">
        <v>908</v>
      </c>
      <c r="C157" s="489" t="s">
        <v>909</v>
      </c>
      <c r="D157" s="472">
        <v>2</v>
      </c>
      <c r="E157" s="570" t="s">
        <v>911</v>
      </c>
      <c r="F157" s="473" t="s">
        <v>1005</v>
      </c>
      <c r="G157" s="473" t="s">
        <v>680</v>
      </c>
      <c r="H157" s="474" t="s">
        <v>1006</v>
      </c>
      <c r="I157" s="191"/>
      <c r="J157" s="191"/>
      <c r="K157" s="117"/>
    </row>
    <row r="158" spans="1:11" ht="12.75">
      <c r="A158" s="191" t="s">
        <v>5</v>
      </c>
      <c r="B158" s="419" t="s">
        <v>908</v>
      </c>
      <c r="C158" s="489" t="s">
        <v>909</v>
      </c>
      <c r="D158" s="472">
        <v>2</v>
      </c>
      <c r="E158" s="570" t="s">
        <v>911</v>
      </c>
      <c r="F158" s="469" t="s">
        <v>1007</v>
      </c>
      <c r="G158" s="467" t="s">
        <v>974</v>
      </c>
      <c r="H158" s="474" t="s">
        <v>796</v>
      </c>
      <c r="I158" s="191"/>
      <c r="J158" s="191"/>
      <c r="K158" s="117"/>
    </row>
    <row r="159" spans="1:11" ht="12.75">
      <c r="A159" s="476" t="s">
        <v>5</v>
      </c>
      <c r="B159" s="475" t="s">
        <v>908</v>
      </c>
      <c r="C159" s="490" t="s">
        <v>909</v>
      </c>
      <c r="D159" s="477">
        <v>2</v>
      </c>
      <c r="E159" s="571" t="s">
        <v>911</v>
      </c>
      <c r="F159" s="470" t="s">
        <v>1008</v>
      </c>
      <c r="G159" s="467" t="s">
        <v>155</v>
      </c>
      <c r="H159" s="378" t="s">
        <v>1009</v>
      </c>
      <c r="I159" s="191"/>
      <c r="J159" s="191"/>
      <c r="K159" s="117"/>
    </row>
    <row r="160" spans="1:11" ht="12.75">
      <c r="A160" s="191" t="s">
        <v>5</v>
      </c>
      <c r="B160" s="419" t="s">
        <v>908</v>
      </c>
      <c r="C160" s="489" t="s">
        <v>909</v>
      </c>
      <c r="D160" s="472">
        <v>2</v>
      </c>
      <c r="E160" s="570" t="s">
        <v>911</v>
      </c>
      <c r="F160" s="359" t="s">
        <v>1010</v>
      </c>
      <c r="G160" s="467" t="s">
        <v>169</v>
      </c>
      <c r="H160" s="478" t="s">
        <v>1011</v>
      </c>
      <c r="I160" s="191"/>
      <c r="J160" s="191"/>
      <c r="K160" s="117"/>
    </row>
    <row r="161" spans="1:11" ht="12.75">
      <c r="A161" s="476" t="s">
        <v>5</v>
      </c>
      <c r="B161" s="475" t="s">
        <v>908</v>
      </c>
      <c r="C161" s="490" t="s">
        <v>909</v>
      </c>
      <c r="D161" s="477">
        <v>2</v>
      </c>
      <c r="E161" s="571" t="s">
        <v>911</v>
      </c>
      <c r="F161" s="479" t="s">
        <v>1012</v>
      </c>
      <c r="G161" s="467" t="s">
        <v>154</v>
      </c>
      <c r="H161" s="480" t="s">
        <v>1013</v>
      </c>
      <c r="I161" s="191"/>
      <c r="J161" s="191"/>
      <c r="K161" s="117"/>
    </row>
    <row r="162" spans="1:11" ht="12.75">
      <c r="A162" s="191" t="s">
        <v>5</v>
      </c>
      <c r="B162" s="419" t="s">
        <v>908</v>
      </c>
      <c r="C162" s="489" t="s">
        <v>909</v>
      </c>
      <c r="D162" s="472">
        <v>2</v>
      </c>
      <c r="E162" s="570" t="s">
        <v>911</v>
      </c>
      <c r="F162" s="479" t="s">
        <v>1014</v>
      </c>
      <c r="G162" s="473" t="s">
        <v>680</v>
      </c>
      <c r="H162" s="480" t="s">
        <v>1015</v>
      </c>
      <c r="I162" s="191"/>
      <c r="J162" s="191"/>
      <c r="K162" s="117"/>
    </row>
    <row r="163" spans="1:11" ht="12.75">
      <c r="A163" s="476" t="s">
        <v>5</v>
      </c>
      <c r="B163" s="475" t="s">
        <v>908</v>
      </c>
      <c r="C163" s="490" t="s">
        <v>909</v>
      </c>
      <c r="D163" s="477">
        <v>2</v>
      </c>
      <c r="E163" s="571" t="s">
        <v>911</v>
      </c>
      <c r="F163" s="479" t="s">
        <v>1016</v>
      </c>
      <c r="G163" s="467" t="s">
        <v>153</v>
      </c>
      <c r="H163" s="480" t="s">
        <v>1017</v>
      </c>
      <c r="I163" s="191"/>
      <c r="J163" s="191"/>
      <c r="K163" s="117"/>
    </row>
    <row r="164" spans="1:11" ht="12.75">
      <c r="A164" s="191" t="s">
        <v>5</v>
      </c>
      <c r="B164" s="419" t="s">
        <v>908</v>
      </c>
      <c r="C164" s="489" t="s">
        <v>909</v>
      </c>
      <c r="D164" s="481">
        <v>3</v>
      </c>
      <c r="E164" s="464" t="s">
        <v>912</v>
      </c>
      <c r="F164" s="482" t="s">
        <v>1018</v>
      </c>
      <c r="G164" s="471" t="s">
        <v>157</v>
      </c>
      <c r="H164" s="378" t="s">
        <v>1019</v>
      </c>
      <c r="I164" s="121"/>
      <c r="J164" s="124"/>
      <c r="K164" s="117"/>
    </row>
    <row r="165" spans="1:11" ht="12.75">
      <c r="A165" s="191" t="s">
        <v>5</v>
      </c>
      <c r="B165" s="419" t="s">
        <v>908</v>
      </c>
      <c r="C165" s="489" t="s">
        <v>909</v>
      </c>
      <c r="D165" s="481">
        <v>3</v>
      </c>
      <c r="E165" s="464" t="s">
        <v>912</v>
      </c>
      <c r="F165" s="469" t="s">
        <v>1020</v>
      </c>
      <c r="G165" s="467" t="s">
        <v>682</v>
      </c>
      <c r="H165" s="378" t="s">
        <v>1021</v>
      </c>
      <c r="I165" s="191"/>
      <c r="J165" s="191"/>
      <c r="K165" s="117"/>
    </row>
    <row r="166" spans="1:11" ht="12.75">
      <c r="A166" s="191" t="s">
        <v>5</v>
      </c>
      <c r="B166" s="419" t="s">
        <v>908</v>
      </c>
      <c r="C166" s="489" t="s">
        <v>909</v>
      </c>
      <c r="D166" s="481">
        <v>3</v>
      </c>
      <c r="E166" s="464" t="s">
        <v>912</v>
      </c>
      <c r="F166" s="483" t="s">
        <v>1022</v>
      </c>
      <c r="G166" s="484" t="s">
        <v>159</v>
      </c>
      <c r="H166" s="485" t="s">
        <v>1023</v>
      </c>
      <c r="I166" s="191"/>
      <c r="J166" s="191"/>
      <c r="K166" s="117"/>
    </row>
    <row r="167" spans="1:11" ht="12.75">
      <c r="A167" s="191" t="s">
        <v>5</v>
      </c>
      <c r="B167" s="419" t="s">
        <v>908</v>
      </c>
      <c r="C167" s="489" t="s">
        <v>909</v>
      </c>
      <c r="D167" s="481">
        <v>3</v>
      </c>
      <c r="E167" s="464" t="s">
        <v>912</v>
      </c>
      <c r="F167" s="469" t="s">
        <v>1024</v>
      </c>
      <c r="G167" s="473" t="s">
        <v>157</v>
      </c>
      <c r="H167" s="485" t="s">
        <v>1025</v>
      </c>
      <c r="I167" s="191"/>
      <c r="J167" s="191"/>
      <c r="K167" s="438"/>
    </row>
    <row r="168" spans="1:11" ht="12.75">
      <c r="A168" s="141" t="s">
        <v>5</v>
      </c>
      <c r="B168" s="169" t="s">
        <v>908</v>
      </c>
      <c r="C168" s="491" t="s">
        <v>909</v>
      </c>
      <c r="D168" s="464">
        <v>4</v>
      </c>
      <c r="E168" s="464" t="s">
        <v>913</v>
      </c>
      <c r="F168" s="486" t="s">
        <v>1026</v>
      </c>
      <c r="G168" s="269" t="s">
        <v>152</v>
      </c>
      <c r="H168" s="487" t="s">
        <v>1027</v>
      </c>
      <c r="I168" s="141"/>
      <c r="J168" s="141"/>
      <c r="K168" s="372"/>
    </row>
    <row r="169" spans="1:11" ht="12.75">
      <c r="A169" s="141" t="s">
        <v>5</v>
      </c>
      <c r="B169" s="169" t="s">
        <v>908</v>
      </c>
      <c r="C169" s="491" t="s">
        <v>909</v>
      </c>
      <c r="D169" s="464">
        <v>4</v>
      </c>
      <c r="E169" s="464" t="s">
        <v>913</v>
      </c>
      <c r="F169" s="486" t="s">
        <v>1028</v>
      </c>
      <c r="G169" s="488" t="s">
        <v>153</v>
      </c>
      <c r="H169" s="364" t="s">
        <v>1029</v>
      </c>
      <c r="I169" s="141"/>
      <c r="J169" s="141"/>
      <c r="K169" s="372"/>
    </row>
    <row r="170" spans="1:11" ht="12.75">
      <c r="A170" s="141" t="s">
        <v>5</v>
      </c>
      <c r="B170" s="169" t="s">
        <v>908</v>
      </c>
      <c r="C170" s="491" t="s">
        <v>909</v>
      </c>
      <c r="D170" s="464">
        <v>4</v>
      </c>
      <c r="E170" s="464" t="s">
        <v>913</v>
      </c>
      <c r="F170" s="486" t="s">
        <v>1030</v>
      </c>
      <c r="G170" s="213" t="s">
        <v>682</v>
      </c>
      <c r="H170" s="364" t="s">
        <v>1031</v>
      </c>
      <c r="I170" s="141"/>
      <c r="J170" s="141"/>
      <c r="K170" s="372"/>
    </row>
    <row r="171" spans="1:11" ht="12.75">
      <c r="A171" s="141" t="s">
        <v>5</v>
      </c>
      <c r="B171" s="169" t="s">
        <v>908</v>
      </c>
      <c r="C171" s="491" t="s">
        <v>909</v>
      </c>
      <c r="D171" s="464">
        <v>4</v>
      </c>
      <c r="E171" s="464" t="s">
        <v>913</v>
      </c>
      <c r="F171" s="454" t="s">
        <v>1032</v>
      </c>
      <c r="G171" s="317" t="s">
        <v>411</v>
      </c>
      <c r="H171" s="180" t="s">
        <v>1033</v>
      </c>
      <c r="I171" s="141"/>
      <c r="J171" s="141"/>
      <c r="K171" s="372"/>
    </row>
    <row r="172" spans="1:11" ht="12.75">
      <c r="A172" s="141" t="s">
        <v>5</v>
      </c>
      <c r="B172" s="169" t="s">
        <v>908</v>
      </c>
      <c r="C172" s="491" t="s">
        <v>909</v>
      </c>
      <c r="D172" s="464">
        <v>4</v>
      </c>
      <c r="E172" s="464" t="s">
        <v>913</v>
      </c>
      <c r="F172" s="454" t="s">
        <v>1034</v>
      </c>
      <c r="G172" s="344" t="s">
        <v>154</v>
      </c>
      <c r="H172" s="180" t="s">
        <v>215</v>
      </c>
      <c r="I172" s="141"/>
      <c r="J172" s="141"/>
      <c r="K172" s="372"/>
    </row>
    <row r="173" spans="1:11" ht="12.75">
      <c r="A173" s="141" t="s">
        <v>5</v>
      </c>
      <c r="B173" s="169" t="s">
        <v>908</v>
      </c>
      <c r="C173" s="491" t="s">
        <v>909</v>
      </c>
      <c r="D173" s="141">
        <v>4</v>
      </c>
      <c r="E173" s="141" t="s">
        <v>913</v>
      </c>
      <c r="F173" s="394" t="s">
        <v>1035</v>
      </c>
      <c r="G173" s="365" t="s">
        <v>157</v>
      </c>
      <c r="H173" s="180" t="s">
        <v>163</v>
      </c>
      <c r="I173" s="141"/>
      <c r="J173" s="141"/>
      <c r="K173" s="372"/>
    </row>
    <row r="174" spans="1:10" ht="13.5" thickBot="1">
      <c r="A174" s="223"/>
      <c r="B174" s="16"/>
      <c r="C174" s="495"/>
      <c r="D174" s="38"/>
      <c r="E174" s="572"/>
      <c r="F174" s="104"/>
      <c r="G174" s="36"/>
      <c r="H174" s="106"/>
      <c r="I174" s="105"/>
      <c r="J174" s="114"/>
    </row>
    <row r="175" spans="1:10" ht="13.5" thickBot="1">
      <c r="A175" s="542" t="s">
        <v>52</v>
      </c>
      <c r="B175" s="543"/>
      <c r="C175" s="543"/>
      <c r="D175" s="543"/>
      <c r="E175" s="543"/>
      <c r="F175" s="340">
        <f>IF('Форма 1'!N126=COUNTIF(F4:F174,"*"),COUNTIF(F4:F174,"*"),"ОШИБКА")</f>
        <v>170</v>
      </c>
      <c r="G175" s="82"/>
      <c r="H175" s="241"/>
      <c r="I175" s="108"/>
      <c r="J175" s="115"/>
    </row>
    <row r="178" ht="12.75">
      <c r="C178" s="499"/>
    </row>
  </sheetData>
  <sheetProtection insertRows="0"/>
  <protectedRanges>
    <protectedRange sqref="F13" name="Диапазон1_1"/>
    <protectedRange sqref="F18" name="Диапазон1_5"/>
    <protectedRange sqref="F20" name="Диапазон1_6"/>
    <protectedRange sqref="F23:F25" name="Диапазон1_11"/>
    <protectedRange sqref="F26" name="Диапазон1_16"/>
    <protectedRange sqref="F63" name="Диапазон1_14_1"/>
    <protectedRange sqref="F70" name="Диапазон1_11_1"/>
    <protectedRange sqref="F71:F72" name="Диапазон1_11_2"/>
    <protectedRange sqref="F74:F75" name="Диапазон1_11_3"/>
    <protectedRange sqref="F91" name="Диапазон1_11_4"/>
    <protectedRange sqref="F93" name="Диапазон1_11_5"/>
    <protectedRange sqref="F105" name="Диапазон1_1_2_2"/>
    <protectedRange sqref="F107" name="Диапазон1_1_2_3"/>
    <protectedRange sqref="F112" name="Диапазон1_10_2"/>
    <protectedRange sqref="F14" name="Диапазон1_2"/>
    <protectedRange sqref="F86" name="Диапазон1_11_6"/>
    <protectedRange sqref="F89" name="Диапазон1_11_7"/>
    <protectedRange sqref="F19" name="Диапазон1_7"/>
    <protectedRange sqref="F21" name="Диапазон1_1_1"/>
    <protectedRange sqref="F7" name="Диапазон1_9"/>
    <protectedRange sqref="F17" name="Диапазон1_17"/>
    <protectedRange sqref="F47" name="Диапазон1_1_3"/>
    <protectedRange sqref="F51:F52" name="Диапазон1_1_5"/>
    <protectedRange sqref="F57" name="Диапазон1_2_2"/>
    <protectedRange sqref="F62" name="Диапазон1_4"/>
    <protectedRange sqref="F67" name="Диапазон1_18"/>
    <protectedRange sqref="F73" name="Диапазон1_1_3_1"/>
    <protectedRange sqref="F77:F79" name="Диапазон1_1_3_2"/>
    <protectedRange sqref="F82" name="Диапазон1_2_2_1"/>
    <protectedRange sqref="F83:F85" name="Диапазон1_2_2_2"/>
    <protectedRange sqref="F104" name="Диапазон1_3_2"/>
    <protectedRange sqref="F108" name="Диапазон1_3_3"/>
    <protectedRange sqref="F9" name="Диапазон1_3_7"/>
    <protectedRange sqref="F11" name="Диапазон1_1_7"/>
    <protectedRange sqref="F15" name="Диапазон1_1_8"/>
    <protectedRange sqref="F16" name="Диапазон1_1_9"/>
    <protectedRange sqref="F22" name="Диапазон1_1_10"/>
    <protectedRange sqref="F48:F49" name="Диапазон1_1_1_1"/>
    <protectedRange sqref="F55" name="Диапазон1_2_1_1"/>
    <protectedRange sqref="F56" name="Диапазон1_2_1_2"/>
    <protectedRange sqref="F58:F59" name="Диапазон1_2_3"/>
    <protectedRange sqref="F68" name="Диапазон1_2_4"/>
    <protectedRange sqref="F76" name="Диапазон1_1_3_3"/>
    <protectedRange sqref="F81" name="Диапазон1_2_2_3"/>
    <protectedRange sqref="F94:F95" name="Диапазон1_2_5"/>
    <protectedRange sqref="F96:F98" name="Диапазон1_2_6"/>
    <protectedRange sqref="F99" name="Диапазон1_2_7"/>
    <protectedRange sqref="F100:F101" name="Диапазон1_2_8"/>
    <protectedRange sqref="F103" name="Диапазон1_3_8"/>
    <protectedRange sqref="F106" name="Диапазон1_3_9"/>
    <protectedRange sqref="F111" name="Диапазон1_1_2_1"/>
    <protectedRange sqref="F4:F5" name="Диапазон1_1_2"/>
    <protectedRange sqref="F6" name="Диапазон1_1_4"/>
    <protectedRange sqref="F8" name="Диапазон1_1_6"/>
    <protectedRange sqref="F10" name="Диапазон1_1_11"/>
    <protectedRange sqref="F12" name="Диапазон1_1_12"/>
    <protectedRange sqref="F129:F135" name="Диапазон1_4_1"/>
    <protectedRange sqref="F136:F138" name="Диапазон1_4_2"/>
    <protectedRange sqref="F121" name="Диапазон1_1_2_7"/>
    <protectedRange sqref="F122:F123" name="Диапазон1_1_2_1_1"/>
    <protectedRange sqref="F124" name="Диапазон1_1_2_2_1"/>
    <protectedRange sqref="F125" name="Диапазон1_1_2_3_1"/>
    <protectedRange sqref="F126" name="Диапазон1_1_2_4_1"/>
    <protectedRange sqref="F127:F128" name="Диапазон1_1_2_5_1"/>
    <protectedRange sqref="F113:F115" name="Диапазон1_1_13"/>
    <protectedRange sqref="F116" name="Диапазон1_1_1_2"/>
    <protectedRange sqref="F117" name="Диапазон1_1_3_4"/>
    <protectedRange sqref="F119" name="Диапазон1_1_1_1_1"/>
    <protectedRange sqref="F120" name="Диапазон1_1_1_2_1"/>
    <protectedRange sqref="F168:F170" name="Диапазон1_1_1_1_2"/>
    <protectedRange sqref="F171:F173" name="Диапазон1_1_1_3"/>
    <protectedRange sqref="F140:F141" name="Диапазон1_1_1_4"/>
    <protectedRange sqref="F142" name="Диапазон1_1_1_4_1"/>
    <protectedRange sqref="F143:F144" name="Диапазон1_1_1_5"/>
  </protectedRanges>
  <mergeCells count="1">
    <mergeCell ref="A175:E175"/>
  </mergeCells>
  <conditionalFormatting sqref="F175">
    <cfRule type="containsText" priority="2" dxfId="16" operator="containsText" stopIfTrue="1" text="ОШИБКА">
      <formula>NOT(ISERROR(SEARCH("ОШИБКА",F175)))</formula>
    </cfRule>
  </conditionalFormatting>
  <conditionalFormatting sqref="F167">
    <cfRule type="duplicateValues" priority="1" dxfId="16">
      <formula>AND(COUNTIF($F$167:$F$167,F167)&gt;1,NOT(ISBLANK(F167)))</formula>
    </cfRule>
  </conditionalFormatting>
  <dataValidations count="1">
    <dataValidation type="list" allowBlank="1" showInputMessage="1" showErrorMessage="1" sqref="C178">
      <formula1>группа</formula1>
    </dataValidation>
  </dataValidations>
  <printOptions/>
  <pageMargins left="0.75" right="0.75" top="0.24" bottom="0.28" header="0.24" footer="0.19"/>
  <pageSetup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Normal="90" zoomScaleSheetLayoutView="100" zoomScalePageLayoutView="0" workbookViewId="0" topLeftCell="A4">
      <selection activeCell="E37" sqref="E37"/>
    </sheetView>
  </sheetViews>
  <sheetFormatPr defaultColWidth="9.140625" defaultRowHeight="15"/>
  <cols>
    <col min="1" max="1" width="4.7109375" style="91" customWidth="1"/>
    <col min="2" max="2" width="9.7109375" style="33" customWidth="1"/>
    <col min="3" max="3" width="36.00390625" style="33" customWidth="1"/>
    <col min="4" max="4" width="5.57421875" style="91" customWidth="1"/>
    <col min="5" max="5" width="12.140625" style="91" customWidth="1"/>
    <col min="6" max="6" width="32.00390625" style="33" customWidth="1"/>
    <col min="7" max="7" width="11.00390625" style="91" customWidth="1"/>
    <col min="8" max="8" width="44.421875" style="33" bestFit="1" customWidth="1"/>
    <col min="9" max="9" width="5.421875" style="91" customWidth="1"/>
    <col min="10" max="10" width="4.8515625" style="91" customWidth="1"/>
    <col min="11" max="16384" width="9.140625" style="33" customWidth="1"/>
  </cols>
  <sheetData>
    <row r="1" spans="1:10" ht="13.5" thickBot="1">
      <c r="A1" s="392" t="s">
        <v>30</v>
      </c>
      <c r="B1" s="2"/>
      <c r="C1" s="2"/>
      <c r="D1" s="10"/>
      <c r="E1" s="10"/>
      <c r="F1" s="2"/>
      <c r="G1" s="10"/>
      <c r="H1" s="2"/>
      <c r="I1" s="10"/>
      <c r="J1" s="10"/>
    </row>
    <row r="2" spans="1:10" ht="108.75" customHeight="1">
      <c r="A2" s="76" t="s">
        <v>10</v>
      </c>
      <c r="B2" s="49" t="s">
        <v>50</v>
      </c>
      <c r="C2" s="49" t="s">
        <v>18</v>
      </c>
      <c r="D2" s="49" t="s">
        <v>7</v>
      </c>
      <c r="E2" s="49" t="s">
        <v>11</v>
      </c>
      <c r="F2" s="49" t="s">
        <v>0</v>
      </c>
      <c r="G2" s="49" t="s">
        <v>25</v>
      </c>
      <c r="H2" s="49" t="s">
        <v>26</v>
      </c>
      <c r="I2" s="49" t="s">
        <v>27</v>
      </c>
      <c r="J2" s="50" t="s">
        <v>28</v>
      </c>
    </row>
    <row r="3" spans="1:10" ht="13.5" thickBot="1">
      <c r="A3" s="78">
        <v>1</v>
      </c>
      <c r="B3" s="79">
        <v>2</v>
      </c>
      <c r="C3" s="79">
        <v>3</v>
      </c>
      <c r="D3" s="79">
        <v>4</v>
      </c>
      <c r="E3" s="79">
        <v>5</v>
      </c>
      <c r="F3" s="79">
        <v>6</v>
      </c>
      <c r="G3" s="79">
        <v>7</v>
      </c>
      <c r="H3" s="79">
        <v>8</v>
      </c>
      <c r="I3" s="79">
        <v>9</v>
      </c>
      <c r="J3" s="80">
        <v>10</v>
      </c>
    </row>
    <row r="4" spans="1:10" ht="12.75">
      <c r="A4" s="141" t="s">
        <v>5</v>
      </c>
      <c r="B4" s="16" t="s">
        <v>167</v>
      </c>
      <c r="C4" s="16" t="s">
        <v>149</v>
      </c>
      <c r="D4" s="141">
        <v>1</v>
      </c>
      <c r="E4" s="246" t="s">
        <v>332</v>
      </c>
      <c r="F4" s="255" t="s">
        <v>737</v>
      </c>
      <c r="G4" s="248"/>
      <c r="H4" s="142" t="s">
        <v>691</v>
      </c>
      <c r="I4" s="141"/>
      <c r="J4" s="122"/>
    </row>
    <row r="5" spans="1:10" ht="12.75">
      <c r="A5" s="38" t="s">
        <v>5</v>
      </c>
      <c r="B5" s="16" t="s">
        <v>167</v>
      </c>
      <c r="C5" s="16" t="s">
        <v>149</v>
      </c>
      <c r="D5" s="141">
        <v>3</v>
      </c>
      <c r="E5" s="170" t="s">
        <v>262</v>
      </c>
      <c r="F5" s="247" t="s">
        <v>687</v>
      </c>
      <c r="G5" s="248" t="s">
        <v>703</v>
      </c>
      <c r="H5" s="331" t="s">
        <v>688</v>
      </c>
      <c r="I5" s="141"/>
      <c r="J5" s="122"/>
    </row>
    <row r="6" spans="1:10" ht="12.75">
      <c r="A6" s="38" t="s">
        <v>5</v>
      </c>
      <c r="B6" s="16" t="s">
        <v>167</v>
      </c>
      <c r="C6" s="16" t="s">
        <v>149</v>
      </c>
      <c r="D6" s="141">
        <v>3</v>
      </c>
      <c r="E6" s="170" t="s">
        <v>262</v>
      </c>
      <c r="F6" s="247" t="s">
        <v>279</v>
      </c>
      <c r="G6" s="248" t="s">
        <v>704</v>
      </c>
      <c r="H6" s="331" t="s">
        <v>689</v>
      </c>
      <c r="I6" s="141"/>
      <c r="J6" s="122"/>
    </row>
    <row r="7" spans="1:10" ht="12.75">
      <c r="A7" s="38" t="s">
        <v>5</v>
      </c>
      <c r="B7" s="16" t="s">
        <v>167</v>
      </c>
      <c r="C7" s="16" t="s">
        <v>149</v>
      </c>
      <c r="D7" s="141">
        <v>4</v>
      </c>
      <c r="E7" s="233" t="s">
        <v>263</v>
      </c>
      <c r="F7" s="266" t="s">
        <v>511</v>
      </c>
      <c r="G7" s="248" t="s">
        <v>482</v>
      </c>
      <c r="H7" s="200" t="s">
        <v>512</v>
      </c>
      <c r="I7" s="141"/>
      <c r="J7" s="122"/>
    </row>
    <row r="8" spans="1:10" ht="12.75">
      <c r="A8" s="38" t="s">
        <v>5</v>
      </c>
      <c r="B8" s="141" t="s">
        <v>168</v>
      </c>
      <c r="C8" s="141" t="s">
        <v>150</v>
      </c>
      <c r="D8" s="141">
        <v>2</v>
      </c>
      <c r="E8" s="170" t="s">
        <v>264</v>
      </c>
      <c r="F8" s="332" t="s">
        <v>690</v>
      </c>
      <c r="G8" s="125" t="s">
        <v>490</v>
      </c>
      <c r="H8" s="192" t="s">
        <v>691</v>
      </c>
      <c r="I8" s="38"/>
      <c r="J8" s="148"/>
    </row>
    <row r="9" spans="1:10" ht="12.75">
      <c r="A9" s="38" t="s">
        <v>5</v>
      </c>
      <c r="B9" s="141" t="s">
        <v>168</v>
      </c>
      <c r="C9" s="141" t="s">
        <v>150</v>
      </c>
      <c r="D9" s="141">
        <v>2</v>
      </c>
      <c r="E9" s="170" t="s">
        <v>265</v>
      </c>
      <c r="F9" s="304" t="s">
        <v>692</v>
      </c>
      <c r="G9" s="125" t="s">
        <v>490</v>
      </c>
      <c r="H9" s="192" t="s">
        <v>691</v>
      </c>
      <c r="I9" s="38"/>
      <c r="J9" s="148"/>
    </row>
    <row r="10" spans="1:10" ht="12.75">
      <c r="A10" s="38" t="s">
        <v>5</v>
      </c>
      <c r="B10" s="141" t="s">
        <v>168</v>
      </c>
      <c r="C10" s="141" t="s">
        <v>150</v>
      </c>
      <c r="D10" s="141">
        <v>2</v>
      </c>
      <c r="E10" s="170" t="s">
        <v>265</v>
      </c>
      <c r="F10" s="180" t="s">
        <v>693</v>
      </c>
      <c r="G10" s="125" t="s">
        <v>490</v>
      </c>
      <c r="H10" s="192" t="s">
        <v>691</v>
      </c>
      <c r="I10" s="38"/>
      <c r="J10" s="148"/>
    </row>
    <row r="11" spans="1:10" ht="12.75">
      <c r="A11" s="38" t="s">
        <v>5</v>
      </c>
      <c r="B11" s="141" t="s">
        <v>168</v>
      </c>
      <c r="C11" s="141" t="s">
        <v>150</v>
      </c>
      <c r="D11" s="141">
        <v>3</v>
      </c>
      <c r="E11" s="170" t="s">
        <v>337</v>
      </c>
      <c r="F11" s="127" t="s">
        <v>694</v>
      </c>
      <c r="G11" s="128" t="s">
        <v>495</v>
      </c>
      <c r="H11" s="192" t="s">
        <v>695</v>
      </c>
      <c r="I11" s="38"/>
      <c r="J11" s="148"/>
    </row>
    <row r="12" spans="1:10" ht="12.75">
      <c r="A12" s="38" t="s">
        <v>5</v>
      </c>
      <c r="B12" s="141" t="s">
        <v>168</v>
      </c>
      <c r="C12" s="141" t="s">
        <v>150</v>
      </c>
      <c r="D12" s="141">
        <v>3</v>
      </c>
      <c r="E12" s="170" t="s">
        <v>337</v>
      </c>
      <c r="F12" s="210" t="s">
        <v>696</v>
      </c>
      <c r="G12" s="128" t="s">
        <v>495</v>
      </c>
      <c r="H12" s="192" t="s">
        <v>695</v>
      </c>
      <c r="I12" s="38"/>
      <c r="J12" s="148"/>
    </row>
    <row r="13" spans="1:10" ht="12.75">
      <c r="A13" s="141" t="s">
        <v>5</v>
      </c>
      <c r="B13" s="141" t="s">
        <v>168</v>
      </c>
      <c r="C13" s="141" t="s">
        <v>150</v>
      </c>
      <c r="D13" s="141">
        <v>4</v>
      </c>
      <c r="E13" s="170" t="s">
        <v>199</v>
      </c>
      <c r="F13" s="146" t="s">
        <v>697</v>
      </c>
      <c r="G13" s="125" t="s">
        <v>503</v>
      </c>
      <c r="H13" s="200" t="s">
        <v>698</v>
      </c>
      <c r="I13" s="141"/>
      <c r="J13" s="122"/>
    </row>
    <row r="14" spans="1:10" ht="12.75">
      <c r="A14" s="141" t="s">
        <v>5</v>
      </c>
      <c r="B14" s="141" t="s">
        <v>168</v>
      </c>
      <c r="C14" s="141" t="s">
        <v>150</v>
      </c>
      <c r="D14" s="141">
        <v>5</v>
      </c>
      <c r="E14" s="170" t="s">
        <v>178</v>
      </c>
      <c r="F14" s="319" t="s">
        <v>699</v>
      </c>
      <c r="G14" s="125" t="s">
        <v>506</v>
      </c>
      <c r="H14" s="200" t="s">
        <v>700</v>
      </c>
      <c r="I14" s="141"/>
      <c r="J14" s="122"/>
    </row>
    <row r="15" spans="1:10" ht="12.75">
      <c r="A15" s="141" t="s">
        <v>5</v>
      </c>
      <c r="B15" s="141" t="s">
        <v>168</v>
      </c>
      <c r="C15" s="141" t="s">
        <v>150</v>
      </c>
      <c r="D15" s="141">
        <v>5</v>
      </c>
      <c r="E15" s="170" t="s">
        <v>266</v>
      </c>
      <c r="F15" s="319" t="s">
        <v>389</v>
      </c>
      <c r="G15" s="125" t="s">
        <v>506</v>
      </c>
      <c r="H15" s="200" t="s">
        <v>700</v>
      </c>
      <c r="I15" s="141"/>
      <c r="J15" s="122"/>
    </row>
    <row r="16" spans="1:10" ht="12.75">
      <c r="A16" s="141" t="s">
        <v>5</v>
      </c>
      <c r="B16" s="141" t="s">
        <v>168</v>
      </c>
      <c r="C16" s="141" t="s">
        <v>150</v>
      </c>
      <c r="D16" s="141">
        <v>5</v>
      </c>
      <c r="E16" s="170" t="s">
        <v>266</v>
      </c>
      <c r="F16" s="319" t="s">
        <v>701</v>
      </c>
      <c r="G16" s="125" t="s">
        <v>506</v>
      </c>
      <c r="H16" s="200" t="s">
        <v>700</v>
      </c>
      <c r="I16" s="38"/>
      <c r="J16" s="194"/>
    </row>
    <row r="17" spans="1:10" ht="12.75">
      <c r="A17" s="141" t="s">
        <v>5</v>
      </c>
      <c r="B17" s="141" t="s">
        <v>168</v>
      </c>
      <c r="C17" s="141" t="s">
        <v>150</v>
      </c>
      <c r="D17" s="141">
        <v>5</v>
      </c>
      <c r="E17" s="170" t="s">
        <v>266</v>
      </c>
      <c r="F17" s="319" t="s">
        <v>702</v>
      </c>
      <c r="G17" s="3" t="s">
        <v>506</v>
      </c>
      <c r="H17" s="200" t="s">
        <v>700</v>
      </c>
      <c r="I17" s="38"/>
      <c r="J17" s="148"/>
    </row>
    <row r="18" spans="1:10" ht="12.75">
      <c r="A18" s="141" t="s">
        <v>5</v>
      </c>
      <c r="B18" s="170" t="s">
        <v>747</v>
      </c>
      <c r="C18" s="141" t="s">
        <v>751</v>
      </c>
      <c r="D18" s="141">
        <v>4</v>
      </c>
      <c r="E18" s="141" t="s">
        <v>755</v>
      </c>
      <c r="F18" s="321" t="s">
        <v>841</v>
      </c>
      <c r="G18" s="141" t="s">
        <v>779</v>
      </c>
      <c r="H18" s="200" t="s">
        <v>842</v>
      </c>
      <c r="I18" s="191"/>
      <c r="J18" s="191"/>
    </row>
    <row r="19" spans="1:10" ht="12.75">
      <c r="A19" s="141" t="s">
        <v>5</v>
      </c>
      <c r="B19" s="141" t="s">
        <v>750</v>
      </c>
      <c r="C19" s="141" t="s">
        <v>751</v>
      </c>
      <c r="D19" s="141">
        <v>4</v>
      </c>
      <c r="E19" s="141" t="s">
        <v>755</v>
      </c>
      <c r="F19" s="319" t="s">
        <v>843</v>
      </c>
      <c r="G19" s="141" t="s">
        <v>779</v>
      </c>
      <c r="H19" s="200" t="s">
        <v>842</v>
      </c>
      <c r="I19" s="141"/>
      <c r="J19" s="141"/>
    </row>
    <row r="20" spans="1:10" ht="12.75">
      <c r="A20" s="141" t="s">
        <v>5</v>
      </c>
      <c r="B20" s="141" t="s">
        <v>750</v>
      </c>
      <c r="C20" s="141" t="s">
        <v>751</v>
      </c>
      <c r="D20" s="141">
        <v>4</v>
      </c>
      <c r="E20" s="141" t="s">
        <v>755</v>
      </c>
      <c r="F20" s="321" t="s">
        <v>844</v>
      </c>
      <c r="G20" s="141" t="s">
        <v>779</v>
      </c>
      <c r="H20" s="200" t="s">
        <v>842</v>
      </c>
      <c r="I20" s="141"/>
      <c r="J20" s="141"/>
    </row>
    <row r="21" spans="1:10" ht="12.75">
      <c r="A21" s="141" t="s">
        <v>5</v>
      </c>
      <c r="B21" s="141" t="s">
        <v>750</v>
      </c>
      <c r="C21" s="141" t="s">
        <v>751</v>
      </c>
      <c r="D21" s="141">
        <v>4</v>
      </c>
      <c r="E21" s="141" t="s">
        <v>755</v>
      </c>
      <c r="F21" s="321" t="s">
        <v>845</v>
      </c>
      <c r="G21" s="140" t="s">
        <v>779</v>
      </c>
      <c r="H21" s="200" t="s">
        <v>842</v>
      </c>
      <c r="I21" s="191"/>
      <c r="J21" s="191"/>
    </row>
    <row r="22" spans="1:10" ht="12.75">
      <c r="A22" s="459" t="s">
        <v>5</v>
      </c>
      <c r="B22" s="3" t="s">
        <v>904</v>
      </c>
      <c r="C22" s="408" t="s">
        <v>905</v>
      </c>
      <c r="D22" s="3">
        <v>1</v>
      </c>
      <c r="E22" s="3" t="s">
        <v>906</v>
      </c>
      <c r="F22" s="449" t="s">
        <v>1036</v>
      </c>
      <c r="G22" s="352" t="s">
        <v>919</v>
      </c>
      <c r="H22" s="465" t="s">
        <v>1037</v>
      </c>
      <c r="I22" s="191"/>
      <c r="J22" s="191"/>
    </row>
    <row r="23" spans="1:10" ht="12.75">
      <c r="A23" s="459" t="s">
        <v>5</v>
      </c>
      <c r="B23" s="3" t="s">
        <v>904</v>
      </c>
      <c r="C23" s="408" t="s">
        <v>905</v>
      </c>
      <c r="D23" s="3">
        <v>1</v>
      </c>
      <c r="E23" s="3" t="s">
        <v>906</v>
      </c>
      <c r="F23" s="449" t="s">
        <v>1038</v>
      </c>
      <c r="G23" s="352" t="s">
        <v>919</v>
      </c>
      <c r="H23" s="465" t="s">
        <v>1037</v>
      </c>
      <c r="I23" s="191"/>
      <c r="J23" s="191"/>
    </row>
    <row r="24" spans="1:10" ht="12.75">
      <c r="A24" s="459" t="s">
        <v>5</v>
      </c>
      <c r="B24" s="3" t="s">
        <v>904</v>
      </c>
      <c r="C24" s="408" t="s">
        <v>905</v>
      </c>
      <c r="D24" s="3">
        <v>1</v>
      </c>
      <c r="E24" s="3" t="s">
        <v>906</v>
      </c>
      <c r="F24" s="449" t="s">
        <v>1039</v>
      </c>
      <c r="G24" s="352" t="s">
        <v>919</v>
      </c>
      <c r="H24" s="465" t="s">
        <v>1037</v>
      </c>
      <c r="I24" s="191"/>
      <c r="J24" s="191"/>
    </row>
    <row r="25" spans="1:10" ht="12.75">
      <c r="A25" s="391" t="s">
        <v>5</v>
      </c>
      <c r="B25" s="169" t="s">
        <v>908</v>
      </c>
      <c r="C25" s="141" t="s">
        <v>909</v>
      </c>
      <c r="D25" s="38">
        <v>2</v>
      </c>
      <c r="E25" s="38" t="s">
        <v>911</v>
      </c>
      <c r="F25" s="447" t="s">
        <v>1040</v>
      </c>
      <c r="G25" s="429" t="s">
        <v>939</v>
      </c>
      <c r="H25" s="500" t="s">
        <v>1041</v>
      </c>
      <c r="I25" s="38"/>
      <c r="J25" s="148"/>
    </row>
    <row r="26" spans="1:10" ht="13.5" thickBot="1">
      <c r="A26" s="391"/>
      <c r="B26" s="16"/>
      <c r="C26" s="16"/>
      <c r="D26" s="16"/>
      <c r="E26" s="17"/>
      <c r="F26" s="35"/>
      <c r="G26" s="125"/>
      <c r="H26" s="35"/>
      <c r="I26" s="38"/>
      <c r="J26" s="112"/>
    </row>
    <row r="27" spans="1:10" ht="13.5" thickBot="1">
      <c r="A27" s="542" t="s">
        <v>52</v>
      </c>
      <c r="B27" s="543"/>
      <c r="C27" s="543"/>
      <c r="D27" s="543"/>
      <c r="E27" s="543"/>
      <c r="F27" s="81">
        <f>IF('Форма 1'!O126=COUNTIF(F4:F26,"*"),COUNTIF(F4:F26,"*"),"ОШИБКА")</f>
        <v>22</v>
      </c>
      <c r="G27" s="108"/>
      <c r="H27" s="82"/>
      <c r="I27" s="108"/>
      <c r="J27" s="115"/>
    </row>
    <row r="29" ht="12.75">
      <c r="C29" s="164"/>
    </row>
  </sheetData>
  <sheetProtection insertRows="0"/>
  <protectedRanges>
    <protectedRange sqref="F5:F6" name="Диапазон1_1_2"/>
    <protectedRange sqref="H5" name="Диапазон1"/>
    <protectedRange sqref="H6" name="Диапазон1_2"/>
    <protectedRange sqref="F11" name="Диапазон1_1_1_1_1"/>
    <protectedRange sqref="F12" name="Диапазон1_5_1"/>
    <protectedRange sqref="F13" name="Диапазон1_11"/>
    <protectedRange sqref="F14" name="Диапазон1_2_3"/>
    <protectedRange sqref="F15" name="Диапазон1_3"/>
    <protectedRange sqref="F16" name="Диапазон1_3_1"/>
    <protectedRange sqref="F17" name="Диапазон1_3_3"/>
    <protectedRange sqref="F4" name="Диапазон1_1"/>
    <protectedRange sqref="F18:F20" name="Диапазон1_4"/>
    <protectedRange sqref="F21" name="Диапазон1_4_1"/>
    <protectedRange sqref="F22" name="Диапазон1_1_1"/>
  </protectedRanges>
  <mergeCells count="1">
    <mergeCell ref="A27:E27"/>
  </mergeCells>
  <conditionalFormatting sqref="F27">
    <cfRule type="containsText" priority="1" dxfId="16" operator="containsText" stopIfTrue="1" text="ОШИБКА">
      <formula>NOT(ISERROR(SEARCH("ОШИБКА",F27)))</formula>
    </cfRule>
  </conditionalFormatting>
  <dataValidations count="1">
    <dataValidation type="list" allowBlank="1" showInputMessage="1" showErrorMessage="1" sqref="C29">
      <formula1>группа</formula1>
    </dataValidation>
  </dataValidations>
  <printOptions/>
  <pageMargins left="0.75" right="0.75" top="1" bottom="1" header="0.5" footer="0.5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78"/>
  <sheetViews>
    <sheetView view="pageBreakPreview" zoomScale="90" zoomScaleNormal="90" zoomScaleSheetLayoutView="90" zoomScalePageLayoutView="0" workbookViewId="0" topLeftCell="A1">
      <pane ySplit="5" topLeftCell="A577" activePane="bottomLeft" state="frozen"/>
      <selection pane="topLeft" activeCell="A1" sqref="A1"/>
      <selection pane="bottomLeft" activeCell="D548" sqref="D548"/>
    </sheetView>
  </sheetViews>
  <sheetFormatPr defaultColWidth="9.140625" defaultRowHeight="15"/>
  <cols>
    <col min="1" max="1" width="4.140625" style="211" customWidth="1"/>
    <col min="2" max="2" width="5.00390625" style="91" customWidth="1"/>
    <col min="3" max="3" width="8.8515625" style="91" customWidth="1"/>
    <col min="4" max="4" width="17.28125" style="196" customWidth="1"/>
    <col min="5" max="5" width="4.421875" style="91" customWidth="1"/>
    <col min="6" max="6" width="10.140625" style="91" customWidth="1"/>
    <col min="7" max="7" width="32.7109375" style="289" customWidth="1"/>
    <col min="8" max="8" width="12.8515625" style="149" customWidth="1"/>
    <col min="9" max="9" width="37.00390625" style="212" customWidth="1"/>
    <col min="10" max="10" width="17.421875" style="212" customWidth="1"/>
    <col min="11" max="11" width="5.421875" style="212" customWidth="1"/>
    <col min="12" max="12" width="9.421875" style="157" customWidth="1"/>
    <col min="13" max="13" width="8.421875" style="157" customWidth="1"/>
    <col min="14" max="15" width="9.28125" style="157" customWidth="1"/>
    <col min="16" max="16" width="25.421875" style="157" customWidth="1"/>
    <col min="17" max="17" width="6.7109375" style="33" customWidth="1"/>
    <col min="18" max="16384" width="9.140625" style="33" customWidth="1"/>
  </cols>
  <sheetData>
    <row r="1" spans="1:16" s="2" customFormat="1" ht="14.25" customHeight="1">
      <c r="A1" s="544" t="s">
        <v>37</v>
      </c>
      <c r="B1" s="544"/>
      <c r="C1" s="544"/>
      <c r="D1" s="544"/>
      <c r="E1" s="10"/>
      <c r="F1" s="10"/>
      <c r="G1" s="289"/>
      <c r="H1" s="147"/>
      <c r="I1" s="212"/>
      <c r="J1" s="212"/>
      <c r="K1" s="215"/>
      <c r="L1" s="157"/>
      <c r="M1" s="157"/>
      <c r="N1" s="157"/>
      <c r="O1" s="157"/>
      <c r="P1" s="157"/>
    </row>
    <row r="2" spans="1:16" s="2" customFormat="1" ht="26.25" customHeight="1">
      <c r="A2" s="99"/>
      <c r="B2" s="545" t="s">
        <v>10</v>
      </c>
      <c r="C2" s="545" t="s">
        <v>50</v>
      </c>
      <c r="D2" s="545" t="s">
        <v>18</v>
      </c>
      <c r="E2" s="545" t="s">
        <v>7</v>
      </c>
      <c r="F2" s="545" t="s">
        <v>11</v>
      </c>
      <c r="G2" s="547" t="s">
        <v>0</v>
      </c>
      <c r="H2" s="545" t="s">
        <v>25</v>
      </c>
      <c r="I2" s="546" t="s">
        <v>55</v>
      </c>
      <c r="J2" s="547" t="s">
        <v>31</v>
      </c>
      <c r="K2" s="545" t="s">
        <v>1</v>
      </c>
      <c r="L2" s="548" t="s">
        <v>33</v>
      </c>
      <c r="M2" s="549"/>
      <c r="N2" s="549"/>
      <c r="O2" s="550"/>
      <c r="P2" s="545" t="s">
        <v>4</v>
      </c>
    </row>
    <row r="3" spans="1:16" s="2" customFormat="1" ht="26.25" customHeight="1">
      <c r="A3" s="99"/>
      <c r="B3" s="545"/>
      <c r="C3" s="545"/>
      <c r="D3" s="545"/>
      <c r="E3" s="545"/>
      <c r="F3" s="545"/>
      <c r="G3" s="547"/>
      <c r="H3" s="545"/>
      <c r="I3" s="546"/>
      <c r="J3" s="547"/>
      <c r="K3" s="545"/>
      <c r="L3" s="551" t="s">
        <v>56</v>
      </c>
      <c r="M3" s="551"/>
      <c r="N3" s="551" t="s">
        <v>187</v>
      </c>
      <c r="O3" s="551"/>
      <c r="P3" s="545"/>
    </row>
    <row r="4" spans="1:16" s="2" customFormat="1" ht="18" customHeight="1">
      <c r="A4" s="99"/>
      <c r="B4" s="545"/>
      <c r="C4" s="545"/>
      <c r="D4" s="545"/>
      <c r="E4" s="545"/>
      <c r="F4" s="545"/>
      <c r="G4" s="547"/>
      <c r="H4" s="545"/>
      <c r="I4" s="546"/>
      <c r="J4" s="547"/>
      <c r="K4" s="545"/>
      <c r="L4" s="128" t="s">
        <v>2</v>
      </c>
      <c r="M4" s="128" t="s">
        <v>32</v>
      </c>
      <c r="N4" s="128" t="s">
        <v>3</v>
      </c>
      <c r="O4" s="128" t="s">
        <v>32</v>
      </c>
      <c r="P4" s="545"/>
    </row>
    <row r="5" spans="1:16" s="2" customFormat="1" ht="12.75">
      <c r="A5" s="99"/>
      <c r="B5" s="128">
        <v>1</v>
      </c>
      <c r="C5" s="126">
        <v>2</v>
      </c>
      <c r="D5" s="126">
        <v>3</v>
      </c>
      <c r="E5" s="126">
        <v>4</v>
      </c>
      <c r="F5" s="128">
        <v>5</v>
      </c>
      <c r="G5" s="290">
        <v>6</v>
      </c>
      <c r="H5" s="126">
        <v>7</v>
      </c>
      <c r="I5" s="207">
        <v>8</v>
      </c>
      <c r="J5" s="207">
        <v>9</v>
      </c>
      <c r="K5" s="126">
        <v>10</v>
      </c>
      <c r="L5" s="126">
        <v>11</v>
      </c>
      <c r="M5" s="126">
        <v>12</v>
      </c>
      <c r="N5" s="128">
        <v>13</v>
      </c>
      <c r="O5" s="128">
        <v>14</v>
      </c>
      <c r="P5" s="156">
        <v>15</v>
      </c>
    </row>
    <row r="6" spans="1:16" s="2" customFormat="1" ht="12.75" customHeight="1">
      <c r="A6" s="211">
        <v>1</v>
      </c>
      <c r="B6" s="96" t="s">
        <v>5</v>
      </c>
      <c r="C6" s="141" t="s">
        <v>167</v>
      </c>
      <c r="D6" s="200" t="s">
        <v>149</v>
      </c>
      <c r="E6" s="122">
        <v>1</v>
      </c>
      <c r="F6" s="233" t="s">
        <v>331</v>
      </c>
      <c r="G6" s="255" t="s">
        <v>360</v>
      </c>
      <c r="H6" s="281" t="s">
        <v>486</v>
      </c>
      <c r="I6" s="210" t="s">
        <v>530</v>
      </c>
      <c r="J6" s="180" t="s">
        <v>209</v>
      </c>
      <c r="K6" s="252" t="s">
        <v>516</v>
      </c>
      <c r="L6" s="155"/>
      <c r="M6" s="128"/>
      <c r="N6" s="128"/>
      <c r="O6" s="128"/>
      <c r="P6" s="127"/>
    </row>
    <row r="7" spans="1:16" s="2" customFormat="1" ht="12.75">
      <c r="A7" s="211">
        <f>A6+1</f>
        <v>2</v>
      </c>
      <c r="B7" s="96" t="s">
        <v>5</v>
      </c>
      <c r="C7" s="141" t="s">
        <v>167</v>
      </c>
      <c r="D7" s="200" t="s">
        <v>149</v>
      </c>
      <c r="E7" s="122">
        <v>1</v>
      </c>
      <c r="F7" s="233" t="s">
        <v>331</v>
      </c>
      <c r="G7" s="255" t="s">
        <v>528</v>
      </c>
      <c r="H7" s="281" t="s">
        <v>486</v>
      </c>
      <c r="I7" s="210" t="s">
        <v>530</v>
      </c>
      <c r="J7" s="180" t="s">
        <v>209</v>
      </c>
      <c r="K7" s="252" t="s">
        <v>516</v>
      </c>
      <c r="L7" s="155"/>
      <c r="M7" s="128"/>
      <c r="N7" s="128"/>
      <c r="O7" s="128"/>
      <c r="P7" s="127"/>
    </row>
    <row r="8" spans="1:16" s="2" customFormat="1" ht="12.75">
      <c r="A8" s="211"/>
      <c r="B8" s="96"/>
      <c r="C8" s="141"/>
      <c r="D8" s="200"/>
      <c r="E8" s="122"/>
      <c r="F8" s="233"/>
      <c r="G8" s="255"/>
      <c r="H8" s="281" t="s">
        <v>342</v>
      </c>
      <c r="I8" s="210" t="s">
        <v>203</v>
      </c>
      <c r="J8" s="180" t="s">
        <v>204</v>
      </c>
      <c r="K8" s="252" t="s">
        <v>537</v>
      </c>
      <c r="L8" s="155"/>
      <c r="M8" s="128"/>
      <c r="N8" s="128"/>
      <c r="O8" s="128"/>
      <c r="P8" s="127"/>
    </row>
    <row r="9" spans="1:16" s="2" customFormat="1" ht="12.75">
      <c r="A9" s="211">
        <f>A7+1</f>
        <v>3</v>
      </c>
      <c r="B9" s="96" t="s">
        <v>5</v>
      </c>
      <c r="C9" s="141" t="s">
        <v>167</v>
      </c>
      <c r="D9" s="200" t="s">
        <v>149</v>
      </c>
      <c r="E9" s="122">
        <v>1</v>
      </c>
      <c r="F9" s="233" t="s">
        <v>331</v>
      </c>
      <c r="G9" s="255" t="s">
        <v>361</v>
      </c>
      <c r="H9" s="281" t="s">
        <v>342</v>
      </c>
      <c r="I9" s="210" t="s">
        <v>203</v>
      </c>
      <c r="J9" s="180" t="s">
        <v>204</v>
      </c>
      <c r="K9" s="252" t="s">
        <v>537</v>
      </c>
      <c r="L9" s="155"/>
      <c r="M9" s="128"/>
      <c r="N9" s="128"/>
      <c r="O9" s="128"/>
      <c r="P9" s="127"/>
    </row>
    <row r="10" spans="1:16" s="2" customFormat="1" ht="12.75">
      <c r="A10" s="211">
        <f>A9+1</f>
        <v>4</v>
      </c>
      <c r="B10" s="96" t="s">
        <v>5</v>
      </c>
      <c r="C10" s="141" t="s">
        <v>167</v>
      </c>
      <c r="D10" s="200" t="s">
        <v>149</v>
      </c>
      <c r="E10" s="122">
        <v>1</v>
      </c>
      <c r="F10" s="233" t="s">
        <v>331</v>
      </c>
      <c r="G10" s="255" t="s">
        <v>362</v>
      </c>
      <c r="H10" s="281" t="s">
        <v>486</v>
      </c>
      <c r="I10" s="210" t="s">
        <v>530</v>
      </c>
      <c r="J10" s="180" t="s">
        <v>209</v>
      </c>
      <c r="K10" s="252" t="s">
        <v>516</v>
      </c>
      <c r="L10" s="155"/>
      <c r="M10" s="128"/>
      <c r="N10" s="128"/>
      <c r="O10" s="128"/>
      <c r="P10" s="127"/>
    </row>
    <row r="11" spans="1:16" s="2" customFormat="1" ht="12.75">
      <c r="A11" s="211">
        <f>A10+1</f>
        <v>5</v>
      </c>
      <c r="B11" s="96" t="s">
        <v>5</v>
      </c>
      <c r="C11" s="141" t="s">
        <v>167</v>
      </c>
      <c r="D11" s="200" t="s">
        <v>149</v>
      </c>
      <c r="E11" s="122">
        <v>1</v>
      </c>
      <c r="F11" s="233" t="s">
        <v>331</v>
      </c>
      <c r="G11" s="255" t="s">
        <v>364</v>
      </c>
      <c r="H11" s="281" t="s">
        <v>707</v>
      </c>
      <c r="I11" s="210" t="s">
        <v>307</v>
      </c>
      <c r="J11" s="180" t="s">
        <v>531</v>
      </c>
      <c r="K11" s="252" t="s">
        <v>516</v>
      </c>
      <c r="L11" s="155"/>
      <c r="M11" s="128"/>
      <c r="N11" s="128"/>
      <c r="O11" s="128"/>
      <c r="P11" s="127"/>
    </row>
    <row r="12" spans="1:16" s="2" customFormat="1" ht="12.75">
      <c r="A12" s="211"/>
      <c r="B12" s="96"/>
      <c r="C12" s="141"/>
      <c r="D12" s="200"/>
      <c r="E12" s="122"/>
      <c r="F12" s="233"/>
      <c r="G12" s="180"/>
      <c r="H12" s="281" t="s">
        <v>708</v>
      </c>
      <c r="I12" s="210" t="s">
        <v>532</v>
      </c>
      <c r="J12" s="180" t="s">
        <v>533</v>
      </c>
      <c r="K12" s="252" t="s">
        <v>516</v>
      </c>
      <c r="L12" s="155"/>
      <c r="M12" s="128"/>
      <c r="N12" s="128"/>
      <c r="O12" s="128"/>
      <c r="P12" s="127"/>
    </row>
    <row r="13" spans="1:16" s="2" customFormat="1" ht="12.75">
      <c r="A13" s="211"/>
      <c r="B13" s="96"/>
      <c r="C13" s="141"/>
      <c r="D13" s="200"/>
      <c r="E13" s="122"/>
      <c r="F13" s="233"/>
      <c r="G13" s="180"/>
      <c r="H13" s="281" t="s">
        <v>709</v>
      </c>
      <c r="I13" s="210" t="s">
        <v>534</v>
      </c>
      <c r="J13" s="180" t="s">
        <v>535</v>
      </c>
      <c r="K13" s="252" t="s">
        <v>516</v>
      </c>
      <c r="L13" s="155"/>
      <c r="M13" s="128"/>
      <c r="N13" s="128"/>
      <c r="O13" s="128"/>
      <c r="P13" s="127"/>
    </row>
    <row r="14" spans="1:16" s="2" customFormat="1" ht="12.75">
      <c r="A14" s="211"/>
      <c r="B14" s="96"/>
      <c r="C14" s="141"/>
      <c r="D14" s="200"/>
      <c r="E14" s="122"/>
      <c r="F14" s="233"/>
      <c r="G14" s="180"/>
      <c r="H14" s="281" t="s">
        <v>486</v>
      </c>
      <c r="I14" s="210" t="s">
        <v>530</v>
      </c>
      <c r="J14" s="180" t="s">
        <v>209</v>
      </c>
      <c r="K14" s="252" t="s">
        <v>516</v>
      </c>
      <c r="L14" s="155"/>
      <c r="M14" s="128"/>
      <c r="N14" s="128"/>
      <c r="O14" s="128"/>
      <c r="P14" s="127"/>
    </row>
    <row r="15" spans="1:16" s="2" customFormat="1" ht="12.75">
      <c r="A15" s="211"/>
      <c r="B15" s="96"/>
      <c r="C15" s="141"/>
      <c r="D15" s="200"/>
      <c r="E15" s="122"/>
      <c r="F15" s="233"/>
      <c r="G15" s="180"/>
      <c r="H15" s="281" t="s">
        <v>710</v>
      </c>
      <c r="I15" s="210" t="s">
        <v>536</v>
      </c>
      <c r="J15" s="180" t="s">
        <v>338</v>
      </c>
      <c r="K15" s="252" t="s">
        <v>516</v>
      </c>
      <c r="L15" s="155"/>
      <c r="M15" s="128"/>
      <c r="N15" s="128"/>
      <c r="O15" s="128"/>
      <c r="P15" s="127"/>
    </row>
    <row r="16" spans="1:16" s="2" customFormat="1" ht="12.75">
      <c r="A16" s="211"/>
      <c r="B16" s="96"/>
      <c r="C16" s="141"/>
      <c r="D16" s="200"/>
      <c r="E16" s="122"/>
      <c r="F16" s="233"/>
      <c r="G16" s="180"/>
      <c r="H16" s="281" t="s">
        <v>473</v>
      </c>
      <c r="I16" s="210" t="s">
        <v>200</v>
      </c>
      <c r="J16" s="180" t="s">
        <v>339</v>
      </c>
      <c r="K16" s="252" t="s">
        <v>537</v>
      </c>
      <c r="L16" s="155"/>
      <c r="M16" s="128"/>
      <c r="N16" s="128"/>
      <c r="O16" s="128"/>
      <c r="P16" s="127"/>
    </row>
    <row r="17" spans="1:16" s="2" customFormat="1" ht="12.75">
      <c r="A17" s="211"/>
      <c r="B17" s="96"/>
      <c r="C17" s="141"/>
      <c r="D17" s="200"/>
      <c r="E17" s="122"/>
      <c r="F17" s="233"/>
      <c r="G17" s="180"/>
      <c r="H17" s="281" t="s">
        <v>342</v>
      </c>
      <c r="I17" s="210" t="s">
        <v>203</v>
      </c>
      <c r="J17" s="180" t="s">
        <v>204</v>
      </c>
      <c r="K17" s="252" t="s">
        <v>537</v>
      </c>
      <c r="L17" s="155"/>
      <c r="M17" s="128"/>
      <c r="N17" s="128"/>
      <c r="O17" s="128"/>
      <c r="P17" s="127"/>
    </row>
    <row r="18" spans="1:16" s="2" customFormat="1" ht="12.75">
      <c r="A18" s="211"/>
      <c r="B18" s="96"/>
      <c r="C18" s="141"/>
      <c r="D18" s="200"/>
      <c r="E18" s="122"/>
      <c r="F18" s="233"/>
      <c r="G18" s="180"/>
      <c r="H18" s="281" t="s">
        <v>475</v>
      </c>
      <c r="I18" s="210" t="s">
        <v>738</v>
      </c>
      <c r="J18" s="180" t="s">
        <v>430</v>
      </c>
      <c r="K18" s="252" t="s">
        <v>537</v>
      </c>
      <c r="L18" s="155"/>
      <c r="M18" s="128"/>
      <c r="N18" s="128"/>
      <c r="O18" s="128"/>
      <c r="P18" s="127"/>
    </row>
    <row r="19" spans="1:16" s="2" customFormat="1" ht="12.75">
      <c r="A19" s="211">
        <f>A11+1</f>
        <v>6</v>
      </c>
      <c r="B19" s="96" t="s">
        <v>5</v>
      </c>
      <c r="C19" s="141" t="s">
        <v>167</v>
      </c>
      <c r="D19" s="200" t="s">
        <v>149</v>
      </c>
      <c r="E19" s="122">
        <v>1</v>
      </c>
      <c r="F19" s="233" t="s">
        <v>331</v>
      </c>
      <c r="G19" s="255" t="s">
        <v>529</v>
      </c>
      <c r="H19" s="281" t="s">
        <v>486</v>
      </c>
      <c r="I19" s="210" t="s">
        <v>530</v>
      </c>
      <c r="J19" s="180" t="s">
        <v>209</v>
      </c>
      <c r="K19" s="252" t="s">
        <v>516</v>
      </c>
      <c r="L19" s="155"/>
      <c r="M19" s="128"/>
      <c r="N19" s="128"/>
      <c r="O19" s="128"/>
      <c r="P19" s="127"/>
    </row>
    <row r="20" spans="1:16" s="2" customFormat="1" ht="12.75">
      <c r="A20" s="211"/>
      <c r="B20" s="96"/>
      <c r="C20" s="141"/>
      <c r="D20" s="200"/>
      <c r="E20" s="122"/>
      <c r="F20" s="233"/>
      <c r="G20" s="316"/>
      <c r="H20" s="281" t="s">
        <v>342</v>
      </c>
      <c r="I20" s="210" t="s">
        <v>203</v>
      </c>
      <c r="J20" s="180" t="s">
        <v>204</v>
      </c>
      <c r="K20" s="252" t="s">
        <v>537</v>
      </c>
      <c r="L20" s="155"/>
      <c r="M20" s="128"/>
      <c r="N20" s="128"/>
      <c r="O20" s="128"/>
      <c r="P20" s="127"/>
    </row>
    <row r="21" spans="1:16" s="2" customFormat="1" ht="12.75">
      <c r="A21" s="211">
        <f>A19+1</f>
        <v>7</v>
      </c>
      <c r="B21" s="96" t="s">
        <v>5</v>
      </c>
      <c r="C21" s="141" t="s">
        <v>167</v>
      </c>
      <c r="D21" s="200" t="s">
        <v>149</v>
      </c>
      <c r="E21" s="122">
        <v>1</v>
      </c>
      <c r="F21" s="233" t="s">
        <v>332</v>
      </c>
      <c r="G21" s="316" t="s">
        <v>538</v>
      </c>
      <c r="H21" s="281" t="s">
        <v>486</v>
      </c>
      <c r="I21" s="210" t="s">
        <v>530</v>
      </c>
      <c r="J21" s="180" t="s">
        <v>209</v>
      </c>
      <c r="K21" s="252" t="s">
        <v>516</v>
      </c>
      <c r="L21" s="155"/>
      <c r="M21" s="128"/>
      <c r="N21" s="128"/>
      <c r="O21" s="128"/>
      <c r="P21" s="127"/>
    </row>
    <row r="22" spans="1:16" s="2" customFormat="1" ht="12.75">
      <c r="A22" s="211"/>
      <c r="B22" s="96"/>
      <c r="C22" s="141"/>
      <c r="D22" s="200"/>
      <c r="E22" s="122"/>
      <c r="F22" s="233"/>
      <c r="G22" s="316"/>
      <c r="H22" s="281" t="s">
        <v>710</v>
      </c>
      <c r="I22" s="210" t="s">
        <v>536</v>
      </c>
      <c r="J22" s="180" t="s">
        <v>338</v>
      </c>
      <c r="K22" s="252" t="s">
        <v>516</v>
      </c>
      <c r="L22" s="155"/>
      <c r="M22" s="128"/>
      <c r="N22" s="128"/>
      <c r="O22" s="128"/>
      <c r="P22" s="127"/>
    </row>
    <row r="23" spans="1:16" s="2" customFormat="1" ht="12.75">
      <c r="A23" s="211"/>
      <c r="B23" s="96"/>
      <c r="C23" s="141"/>
      <c r="D23" s="200"/>
      <c r="E23" s="122"/>
      <c r="F23" s="233"/>
      <c r="G23" s="316"/>
      <c r="H23" s="281" t="s">
        <v>473</v>
      </c>
      <c r="I23" s="210" t="s">
        <v>200</v>
      </c>
      <c r="J23" s="180" t="s">
        <v>339</v>
      </c>
      <c r="K23" s="252" t="s">
        <v>537</v>
      </c>
      <c r="L23" s="155"/>
      <c r="M23" s="128"/>
      <c r="N23" s="128"/>
      <c r="O23" s="128"/>
      <c r="P23" s="127"/>
    </row>
    <row r="24" spans="1:16" s="2" customFormat="1" ht="12.75">
      <c r="A24" s="211"/>
      <c r="B24" s="96"/>
      <c r="C24" s="141"/>
      <c r="D24" s="200"/>
      <c r="E24" s="122"/>
      <c r="F24" s="233"/>
      <c r="G24" s="316"/>
      <c r="H24" s="281" t="s">
        <v>342</v>
      </c>
      <c r="I24" s="210" t="s">
        <v>203</v>
      </c>
      <c r="J24" s="180" t="s">
        <v>204</v>
      </c>
      <c r="K24" s="252" t="s">
        <v>537</v>
      </c>
      <c r="L24" s="155"/>
      <c r="M24" s="128"/>
      <c r="N24" s="128"/>
      <c r="O24" s="128"/>
      <c r="P24" s="127"/>
    </row>
    <row r="25" spans="1:16" s="2" customFormat="1" ht="12.75">
      <c r="A25" s="211"/>
      <c r="B25" s="96"/>
      <c r="C25" s="141"/>
      <c r="D25" s="200"/>
      <c r="E25" s="122"/>
      <c r="F25" s="233"/>
      <c r="G25" s="316"/>
      <c r="H25" s="281" t="s">
        <v>475</v>
      </c>
      <c r="I25" s="210" t="s">
        <v>738</v>
      </c>
      <c r="J25" s="180" t="s">
        <v>430</v>
      </c>
      <c r="K25" s="252" t="s">
        <v>537</v>
      </c>
      <c r="L25" s="155"/>
      <c r="M25" s="128"/>
      <c r="N25" s="128"/>
      <c r="O25" s="128"/>
      <c r="P25" s="127"/>
    </row>
    <row r="26" spans="1:16" s="2" customFormat="1" ht="12.75">
      <c r="A26" s="211">
        <f>A21+1</f>
        <v>8</v>
      </c>
      <c r="B26" s="96" t="s">
        <v>5</v>
      </c>
      <c r="C26" s="141" t="s">
        <v>167</v>
      </c>
      <c r="D26" s="200" t="s">
        <v>149</v>
      </c>
      <c r="E26" s="122">
        <v>1</v>
      </c>
      <c r="F26" s="233" t="s">
        <v>332</v>
      </c>
      <c r="G26" s="316" t="s">
        <v>706</v>
      </c>
      <c r="H26" s="281" t="s">
        <v>342</v>
      </c>
      <c r="I26" s="210" t="s">
        <v>203</v>
      </c>
      <c r="J26" s="180" t="s">
        <v>204</v>
      </c>
      <c r="K26" s="252" t="s">
        <v>537</v>
      </c>
      <c r="L26" s="155"/>
      <c r="M26" s="128"/>
      <c r="N26" s="128"/>
      <c r="O26" s="128"/>
      <c r="P26" s="127"/>
    </row>
    <row r="27" spans="1:16" s="2" customFormat="1" ht="12.75">
      <c r="A27" s="211">
        <f>A26+1</f>
        <v>9</v>
      </c>
      <c r="B27" s="96" t="s">
        <v>5</v>
      </c>
      <c r="C27" s="141" t="s">
        <v>167</v>
      </c>
      <c r="D27" s="200" t="s">
        <v>149</v>
      </c>
      <c r="E27" s="122">
        <v>1</v>
      </c>
      <c r="F27" s="233" t="s">
        <v>332</v>
      </c>
      <c r="G27" s="316" t="s">
        <v>539</v>
      </c>
      <c r="H27" s="281" t="s">
        <v>486</v>
      </c>
      <c r="I27" s="210" t="s">
        <v>530</v>
      </c>
      <c r="J27" s="180" t="s">
        <v>209</v>
      </c>
      <c r="K27" s="252" t="s">
        <v>516</v>
      </c>
      <c r="L27" s="155"/>
      <c r="M27" s="128"/>
      <c r="N27" s="128"/>
      <c r="O27" s="128"/>
      <c r="P27" s="127"/>
    </row>
    <row r="28" spans="1:16" s="2" customFormat="1" ht="12.75">
      <c r="A28" s="211"/>
      <c r="B28" s="96"/>
      <c r="C28" s="141"/>
      <c r="D28" s="200"/>
      <c r="E28" s="122"/>
      <c r="F28" s="233"/>
      <c r="G28" s="316"/>
      <c r="H28" s="281" t="s">
        <v>342</v>
      </c>
      <c r="I28" s="210" t="s">
        <v>203</v>
      </c>
      <c r="J28" s="180" t="s">
        <v>204</v>
      </c>
      <c r="K28" s="252" t="s">
        <v>537</v>
      </c>
      <c r="L28" s="155"/>
      <c r="M28" s="128"/>
      <c r="N28" s="128"/>
      <c r="O28" s="128"/>
      <c r="P28" s="127"/>
    </row>
    <row r="29" spans="1:16" s="2" customFormat="1" ht="12.75">
      <c r="A29" s="211">
        <f>A27+1</f>
        <v>10</v>
      </c>
      <c r="B29" s="96" t="s">
        <v>5</v>
      </c>
      <c r="C29" s="141" t="s">
        <v>167</v>
      </c>
      <c r="D29" s="200" t="s">
        <v>149</v>
      </c>
      <c r="E29" s="122">
        <v>2</v>
      </c>
      <c r="F29" s="233" t="s">
        <v>261</v>
      </c>
      <c r="G29" s="180" t="s">
        <v>540</v>
      </c>
      <c r="H29" s="281" t="s">
        <v>712</v>
      </c>
      <c r="I29" s="210" t="s">
        <v>545</v>
      </c>
      <c r="J29" s="180" t="s">
        <v>546</v>
      </c>
      <c r="K29" s="252" t="s">
        <v>516</v>
      </c>
      <c r="L29" s="155"/>
      <c r="M29" s="128"/>
      <c r="N29" s="128"/>
      <c r="O29" s="128"/>
      <c r="P29" s="127"/>
    </row>
    <row r="30" spans="1:16" s="2" customFormat="1" ht="12.75">
      <c r="A30" s="211"/>
      <c r="B30" s="96"/>
      <c r="C30" s="141"/>
      <c r="D30" s="200"/>
      <c r="E30" s="122"/>
      <c r="F30" s="233"/>
      <c r="G30" s="180"/>
      <c r="H30" s="281" t="s">
        <v>342</v>
      </c>
      <c r="I30" s="209" t="s">
        <v>203</v>
      </c>
      <c r="J30" s="271" t="s">
        <v>204</v>
      </c>
      <c r="K30" s="252" t="s">
        <v>537</v>
      </c>
      <c r="L30" s="155"/>
      <c r="M30" s="128"/>
      <c r="N30" s="128"/>
      <c r="O30" s="128"/>
      <c r="P30" s="127"/>
    </row>
    <row r="31" spans="1:16" s="2" customFormat="1" ht="12.75">
      <c r="A31" s="211">
        <f>A29+1</f>
        <v>11</v>
      </c>
      <c r="B31" s="96" t="s">
        <v>5</v>
      </c>
      <c r="C31" s="141" t="s">
        <v>167</v>
      </c>
      <c r="D31" s="200" t="s">
        <v>149</v>
      </c>
      <c r="E31" s="122">
        <v>2</v>
      </c>
      <c r="F31" s="233" t="s">
        <v>261</v>
      </c>
      <c r="G31" s="180" t="s">
        <v>541</v>
      </c>
      <c r="H31" s="281" t="s">
        <v>711</v>
      </c>
      <c r="I31" s="209" t="s">
        <v>547</v>
      </c>
      <c r="J31" s="271" t="s">
        <v>338</v>
      </c>
      <c r="K31" s="254" t="s">
        <v>516</v>
      </c>
      <c r="L31" s="155"/>
      <c r="M31" s="128"/>
      <c r="N31" s="128"/>
      <c r="O31" s="128"/>
      <c r="P31" s="127"/>
    </row>
    <row r="32" spans="1:16" s="2" customFormat="1" ht="12.75">
      <c r="A32" s="211"/>
      <c r="B32" s="96"/>
      <c r="C32" s="141"/>
      <c r="D32" s="200"/>
      <c r="E32" s="122"/>
      <c r="F32" s="233"/>
      <c r="G32" s="180"/>
      <c r="H32" s="281" t="s">
        <v>712</v>
      </c>
      <c r="I32" s="209" t="s">
        <v>545</v>
      </c>
      <c r="J32" s="271" t="s">
        <v>546</v>
      </c>
      <c r="K32" s="254" t="s">
        <v>516</v>
      </c>
      <c r="L32" s="155"/>
      <c r="M32" s="128"/>
      <c r="N32" s="128"/>
      <c r="O32" s="128"/>
      <c r="P32" s="127"/>
    </row>
    <row r="33" spans="1:16" s="2" customFormat="1" ht="12.75">
      <c r="A33" s="211"/>
      <c r="B33" s="96"/>
      <c r="C33" s="141"/>
      <c r="D33" s="200"/>
      <c r="E33" s="122"/>
      <c r="F33" s="233"/>
      <c r="G33" s="180"/>
      <c r="H33" s="281" t="s">
        <v>713</v>
      </c>
      <c r="I33" s="209" t="s">
        <v>548</v>
      </c>
      <c r="J33" s="271" t="s">
        <v>549</v>
      </c>
      <c r="K33" s="254" t="s">
        <v>516</v>
      </c>
      <c r="L33" s="155"/>
      <c r="M33" s="128"/>
      <c r="N33" s="128"/>
      <c r="O33" s="128"/>
      <c r="P33" s="127"/>
    </row>
    <row r="34" spans="1:16" s="2" customFormat="1" ht="12.75">
      <c r="A34" s="211"/>
      <c r="B34" s="96"/>
      <c r="C34" s="141"/>
      <c r="D34" s="200"/>
      <c r="E34" s="122"/>
      <c r="F34" s="233"/>
      <c r="G34" s="180"/>
      <c r="H34" s="281" t="s">
        <v>714</v>
      </c>
      <c r="I34" s="209" t="s">
        <v>550</v>
      </c>
      <c r="J34" s="271" t="s">
        <v>533</v>
      </c>
      <c r="K34" s="254" t="s">
        <v>516</v>
      </c>
      <c r="L34" s="155"/>
      <c r="M34" s="128"/>
      <c r="N34" s="128"/>
      <c r="O34" s="128"/>
      <c r="P34" s="127"/>
    </row>
    <row r="35" spans="1:16" s="2" customFormat="1" ht="12.75">
      <c r="A35" s="211"/>
      <c r="B35" s="96"/>
      <c r="C35" s="141"/>
      <c r="D35" s="200"/>
      <c r="E35" s="122"/>
      <c r="F35" s="233"/>
      <c r="G35" s="180"/>
      <c r="H35" s="281" t="s">
        <v>715</v>
      </c>
      <c r="I35" s="209" t="s">
        <v>551</v>
      </c>
      <c r="J35" s="271" t="s">
        <v>552</v>
      </c>
      <c r="K35" s="254" t="s">
        <v>516</v>
      </c>
      <c r="L35" s="155"/>
      <c r="M35" s="128"/>
      <c r="N35" s="128"/>
      <c r="O35" s="128"/>
      <c r="P35" s="127"/>
    </row>
    <row r="36" spans="1:16" s="2" customFormat="1" ht="12.75">
      <c r="A36" s="211"/>
      <c r="B36" s="96"/>
      <c r="C36" s="141"/>
      <c r="D36" s="200"/>
      <c r="E36" s="122"/>
      <c r="F36" s="233"/>
      <c r="G36" s="180"/>
      <c r="H36" s="281" t="s">
        <v>481</v>
      </c>
      <c r="I36" s="209" t="s">
        <v>553</v>
      </c>
      <c r="J36" s="271" t="s">
        <v>206</v>
      </c>
      <c r="K36" s="254" t="s">
        <v>554</v>
      </c>
      <c r="L36" s="155"/>
      <c r="M36" s="128"/>
      <c r="N36" s="128"/>
      <c r="O36" s="128"/>
      <c r="P36" s="127"/>
    </row>
    <row r="37" spans="1:16" s="2" customFormat="1" ht="12.75">
      <c r="A37" s="211"/>
      <c r="B37" s="96"/>
      <c r="C37" s="141"/>
      <c r="D37" s="200"/>
      <c r="E37" s="122"/>
      <c r="F37" s="233"/>
      <c r="G37" s="180"/>
      <c r="H37" s="281" t="s">
        <v>342</v>
      </c>
      <c r="I37" s="209" t="s">
        <v>203</v>
      </c>
      <c r="J37" s="271" t="s">
        <v>204</v>
      </c>
      <c r="K37" s="254" t="s">
        <v>537</v>
      </c>
      <c r="L37" s="155"/>
      <c r="M37" s="128"/>
      <c r="N37" s="128"/>
      <c r="O37" s="128"/>
      <c r="P37" s="127"/>
    </row>
    <row r="38" spans="1:16" s="2" customFormat="1" ht="12.75">
      <c r="A38" s="211"/>
      <c r="B38" s="96"/>
      <c r="C38" s="141"/>
      <c r="D38" s="200"/>
      <c r="E38" s="122"/>
      <c r="F38" s="233"/>
      <c r="G38" s="180"/>
      <c r="H38" s="281" t="s">
        <v>476</v>
      </c>
      <c r="I38" s="209" t="s">
        <v>555</v>
      </c>
      <c r="J38" s="271" t="s">
        <v>205</v>
      </c>
      <c r="K38" s="254" t="s">
        <v>537</v>
      </c>
      <c r="L38" s="155"/>
      <c r="M38" s="128"/>
      <c r="N38" s="128"/>
      <c r="O38" s="128"/>
      <c r="P38" s="127"/>
    </row>
    <row r="39" spans="1:16" s="2" customFormat="1" ht="12.75">
      <c r="A39" s="211"/>
      <c r="B39" s="96"/>
      <c r="C39" s="141"/>
      <c r="D39" s="200"/>
      <c r="E39" s="122"/>
      <c r="F39" s="233"/>
      <c r="G39" s="180"/>
      <c r="H39" s="281" t="s">
        <v>478</v>
      </c>
      <c r="I39" s="209" t="s">
        <v>434</v>
      </c>
      <c r="J39" s="271" t="s">
        <v>205</v>
      </c>
      <c r="K39" s="254" t="s">
        <v>537</v>
      </c>
      <c r="L39" s="155"/>
      <c r="M39" s="128"/>
      <c r="N39" s="128"/>
      <c r="O39" s="128"/>
      <c r="P39" s="127"/>
    </row>
    <row r="40" spans="1:16" s="2" customFormat="1" ht="12.75">
      <c r="A40" s="211"/>
      <c r="B40" s="96"/>
      <c r="C40" s="141"/>
      <c r="D40" s="200"/>
      <c r="E40" s="122"/>
      <c r="F40" s="233"/>
      <c r="G40" s="180"/>
      <c r="H40" s="281" t="s">
        <v>477</v>
      </c>
      <c r="I40" s="209" t="s">
        <v>432</v>
      </c>
      <c r="J40" s="271" t="s">
        <v>556</v>
      </c>
      <c r="K40" s="254" t="s">
        <v>537</v>
      </c>
      <c r="L40" s="155"/>
      <c r="M40" s="128"/>
      <c r="N40" s="128"/>
      <c r="O40" s="128"/>
      <c r="P40" s="127"/>
    </row>
    <row r="41" spans="1:16" s="2" customFormat="1" ht="12.75">
      <c r="A41" s="211">
        <f>A31+1</f>
        <v>12</v>
      </c>
      <c r="B41" s="96" t="s">
        <v>5</v>
      </c>
      <c r="C41" s="141" t="s">
        <v>167</v>
      </c>
      <c r="D41" s="200" t="s">
        <v>149</v>
      </c>
      <c r="E41" s="122">
        <v>2</v>
      </c>
      <c r="F41" s="233" t="s">
        <v>261</v>
      </c>
      <c r="G41" s="210" t="s">
        <v>705</v>
      </c>
      <c r="H41" s="281" t="s">
        <v>342</v>
      </c>
      <c r="I41" s="209" t="s">
        <v>203</v>
      </c>
      <c r="J41" s="271" t="s">
        <v>204</v>
      </c>
      <c r="K41" s="254" t="s">
        <v>537</v>
      </c>
      <c r="L41" s="155"/>
      <c r="M41" s="128"/>
      <c r="N41" s="128"/>
      <c r="O41" s="128"/>
      <c r="P41" s="127"/>
    </row>
    <row r="42" spans="1:16" s="2" customFormat="1" ht="12.75">
      <c r="A42" s="211">
        <f>A41+1</f>
        <v>13</v>
      </c>
      <c r="B42" s="96" t="s">
        <v>5</v>
      </c>
      <c r="C42" s="141" t="s">
        <v>167</v>
      </c>
      <c r="D42" s="200" t="s">
        <v>149</v>
      </c>
      <c r="E42" s="122">
        <v>2</v>
      </c>
      <c r="F42" s="233" t="s">
        <v>261</v>
      </c>
      <c r="G42" s="180" t="s">
        <v>542</v>
      </c>
      <c r="H42" s="281" t="s">
        <v>714</v>
      </c>
      <c r="I42" s="210" t="s">
        <v>550</v>
      </c>
      <c r="J42" s="180" t="s">
        <v>533</v>
      </c>
      <c r="K42" s="252" t="s">
        <v>516</v>
      </c>
      <c r="L42" s="155"/>
      <c r="M42" s="128"/>
      <c r="N42" s="128"/>
      <c r="O42" s="128"/>
      <c r="P42" s="127"/>
    </row>
    <row r="43" spans="1:16" s="2" customFormat="1" ht="12.75">
      <c r="A43" s="211"/>
      <c r="B43" s="95"/>
      <c r="C43" s="16"/>
      <c r="D43" s="386"/>
      <c r="E43" s="100"/>
      <c r="F43" s="101"/>
      <c r="G43" s="291"/>
      <c r="H43" s="281" t="s">
        <v>342</v>
      </c>
      <c r="I43" s="210" t="s">
        <v>203</v>
      </c>
      <c r="J43" s="180" t="s">
        <v>204</v>
      </c>
      <c r="K43" s="252" t="s">
        <v>537</v>
      </c>
      <c r="L43" s="155"/>
      <c r="M43" s="128"/>
      <c r="N43" s="128"/>
      <c r="O43" s="128"/>
      <c r="P43" s="127"/>
    </row>
    <row r="44" spans="1:16" s="2" customFormat="1" ht="12.75">
      <c r="A44" s="211"/>
      <c r="B44" s="95"/>
      <c r="C44" s="16"/>
      <c r="D44" s="386"/>
      <c r="E44" s="100"/>
      <c r="F44" s="101"/>
      <c r="G44" s="291"/>
      <c r="H44" s="281" t="s">
        <v>476</v>
      </c>
      <c r="I44" s="210" t="s">
        <v>555</v>
      </c>
      <c r="J44" s="180" t="s">
        <v>205</v>
      </c>
      <c r="K44" s="252" t="s">
        <v>537</v>
      </c>
      <c r="L44" s="155"/>
      <c r="M44" s="128"/>
      <c r="N44" s="128"/>
      <c r="O44" s="128"/>
      <c r="P44" s="127"/>
    </row>
    <row r="45" spans="1:16" s="2" customFormat="1" ht="12.75">
      <c r="A45" s="211"/>
      <c r="B45" s="95"/>
      <c r="C45" s="16"/>
      <c r="D45" s="386"/>
      <c r="E45" s="100"/>
      <c r="F45" s="101"/>
      <c r="G45" s="291"/>
      <c r="H45" s="281" t="s">
        <v>478</v>
      </c>
      <c r="I45" s="210" t="s">
        <v>434</v>
      </c>
      <c r="J45" s="180" t="s">
        <v>205</v>
      </c>
      <c r="K45" s="252" t="s">
        <v>537</v>
      </c>
      <c r="L45" s="155"/>
      <c r="M45" s="128"/>
      <c r="N45" s="128"/>
      <c r="O45" s="128"/>
      <c r="P45" s="127"/>
    </row>
    <row r="46" spans="1:16" s="215" customFormat="1" ht="13.5" customHeight="1">
      <c r="A46" s="211">
        <f>A42+1</f>
        <v>14</v>
      </c>
      <c r="B46" s="109" t="s">
        <v>5</v>
      </c>
      <c r="C46" s="100" t="s">
        <v>167</v>
      </c>
      <c r="D46" s="193" t="s">
        <v>149</v>
      </c>
      <c r="E46" s="100">
        <v>2</v>
      </c>
      <c r="F46" s="101" t="s">
        <v>261</v>
      </c>
      <c r="G46" s="180" t="s">
        <v>543</v>
      </c>
      <c r="H46" s="281" t="s">
        <v>711</v>
      </c>
      <c r="I46" s="210" t="s">
        <v>547</v>
      </c>
      <c r="J46" s="180" t="s">
        <v>338</v>
      </c>
      <c r="K46" s="252" t="s">
        <v>516</v>
      </c>
      <c r="L46" s="155"/>
      <c r="M46" s="128"/>
      <c r="N46" s="128"/>
      <c r="O46" s="128"/>
      <c r="P46" s="127"/>
    </row>
    <row r="47" spans="1:16" s="215" customFormat="1" ht="13.5" customHeight="1">
      <c r="A47" s="211"/>
      <c r="B47" s="109"/>
      <c r="C47" s="100"/>
      <c r="D47" s="193"/>
      <c r="E47" s="100"/>
      <c r="F47" s="101"/>
      <c r="G47" s="180"/>
      <c r="H47" s="281" t="s">
        <v>714</v>
      </c>
      <c r="I47" s="209" t="s">
        <v>550</v>
      </c>
      <c r="J47" s="271" t="s">
        <v>533</v>
      </c>
      <c r="K47" s="254" t="s">
        <v>516</v>
      </c>
      <c r="L47" s="155"/>
      <c r="M47" s="128"/>
      <c r="N47" s="128"/>
      <c r="O47" s="128"/>
      <c r="P47" s="127"/>
    </row>
    <row r="48" spans="1:16" s="215" customFormat="1" ht="13.5" customHeight="1">
      <c r="A48" s="211"/>
      <c r="B48" s="109"/>
      <c r="C48" s="100"/>
      <c r="D48" s="193"/>
      <c r="E48" s="100"/>
      <c r="F48" s="101"/>
      <c r="G48" s="180"/>
      <c r="H48" s="281" t="s">
        <v>342</v>
      </c>
      <c r="I48" s="209" t="s">
        <v>203</v>
      </c>
      <c r="J48" s="271" t="s">
        <v>204</v>
      </c>
      <c r="K48" s="254" t="s">
        <v>537</v>
      </c>
      <c r="L48" s="155"/>
      <c r="M48" s="128"/>
      <c r="N48" s="128"/>
      <c r="O48" s="128"/>
      <c r="P48" s="127"/>
    </row>
    <row r="49" spans="1:16" s="215" customFormat="1" ht="13.5" customHeight="1">
      <c r="A49" s="211"/>
      <c r="B49" s="109"/>
      <c r="C49" s="100"/>
      <c r="D49" s="193"/>
      <c r="E49" s="100"/>
      <c r="F49" s="101"/>
      <c r="G49" s="180"/>
      <c r="H49" s="281" t="s">
        <v>478</v>
      </c>
      <c r="I49" s="209" t="s">
        <v>434</v>
      </c>
      <c r="J49" s="271" t="s">
        <v>205</v>
      </c>
      <c r="K49" s="254" t="s">
        <v>537</v>
      </c>
      <c r="L49" s="155"/>
      <c r="M49" s="128"/>
      <c r="N49" s="128"/>
      <c r="O49" s="128"/>
      <c r="P49" s="127"/>
    </row>
    <row r="50" spans="1:16" s="215" customFormat="1" ht="13.5" customHeight="1">
      <c r="A50" s="211">
        <f>A46+1</f>
        <v>15</v>
      </c>
      <c r="B50" s="109" t="s">
        <v>5</v>
      </c>
      <c r="C50" s="100" t="s">
        <v>167</v>
      </c>
      <c r="D50" s="193" t="s">
        <v>149</v>
      </c>
      <c r="E50" s="100">
        <v>2</v>
      </c>
      <c r="F50" s="101" t="s">
        <v>261</v>
      </c>
      <c r="G50" s="180" t="s">
        <v>544</v>
      </c>
      <c r="H50" s="281" t="s">
        <v>711</v>
      </c>
      <c r="I50" s="209" t="s">
        <v>547</v>
      </c>
      <c r="J50" s="271" t="s">
        <v>338</v>
      </c>
      <c r="K50" s="254" t="s">
        <v>516</v>
      </c>
      <c r="L50" s="155"/>
      <c r="M50" s="128"/>
      <c r="N50" s="128"/>
      <c r="O50" s="128"/>
      <c r="P50" s="127"/>
    </row>
    <row r="51" spans="1:16" s="215" customFormat="1" ht="13.5" customHeight="1">
      <c r="A51" s="211"/>
      <c r="B51" s="109"/>
      <c r="C51" s="100"/>
      <c r="D51" s="193"/>
      <c r="E51" s="100"/>
      <c r="F51" s="101"/>
      <c r="G51" s="180"/>
      <c r="H51" s="281" t="s">
        <v>712</v>
      </c>
      <c r="I51" s="209" t="s">
        <v>545</v>
      </c>
      <c r="J51" s="271" t="s">
        <v>546</v>
      </c>
      <c r="K51" s="254" t="s">
        <v>516</v>
      </c>
      <c r="L51" s="155"/>
      <c r="M51" s="128"/>
      <c r="N51" s="128"/>
      <c r="O51" s="128"/>
      <c r="P51" s="127"/>
    </row>
    <row r="52" spans="1:16" s="215" customFormat="1" ht="13.5" customHeight="1">
      <c r="A52" s="211"/>
      <c r="B52" s="109"/>
      <c r="C52" s="100"/>
      <c r="D52" s="193"/>
      <c r="E52" s="100"/>
      <c r="F52" s="101"/>
      <c r="G52" s="180"/>
      <c r="H52" s="281" t="s">
        <v>714</v>
      </c>
      <c r="I52" s="209" t="s">
        <v>550</v>
      </c>
      <c r="J52" s="271" t="s">
        <v>533</v>
      </c>
      <c r="K52" s="254" t="s">
        <v>516</v>
      </c>
      <c r="L52" s="155"/>
      <c r="M52" s="128"/>
      <c r="N52" s="128"/>
      <c r="O52" s="128"/>
      <c r="P52" s="127"/>
    </row>
    <row r="53" spans="1:16" s="215" customFormat="1" ht="13.5" customHeight="1">
      <c r="A53" s="211"/>
      <c r="B53" s="109"/>
      <c r="C53" s="100"/>
      <c r="D53" s="193"/>
      <c r="E53" s="100"/>
      <c r="F53" s="101"/>
      <c r="G53" s="180"/>
      <c r="H53" s="281" t="s">
        <v>715</v>
      </c>
      <c r="I53" s="209" t="s">
        <v>551</v>
      </c>
      <c r="J53" s="271" t="s">
        <v>552</v>
      </c>
      <c r="K53" s="254" t="s">
        <v>516</v>
      </c>
      <c r="L53" s="155"/>
      <c r="M53" s="128"/>
      <c r="N53" s="128"/>
      <c r="O53" s="128"/>
      <c r="P53" s="127"/>
    </row>
    <row r="54" spans="1:16" s="215" customFormat="1" ht="13.5" customHeight="1">
      <c r="A54" s="211"/>
      <c r="B54" s="109"/>
      <c r="C54" s="100"/>
      <c r="D54" s="193"/>
      <c r="E54" s="100"/>
      <c r="F54" s="101"/>
      <c r="G54" s="180"/>
      <c r="H54" s="281" t="s">
        <v>342</v>
      </c>
      <c r="I54" s="209" t="s">
        <v>203</v>
      </c>
      <c r="J54" s="271" t="s">
        <v>204</v>
      </c>
      <c r="K54" s="254" t="s">
        <v>537</v>
      </c>
      <c r="L54" s="155"/>
      <c r="M54" s="128"/>
      <c r="N54" s="128"/>
      <c r="O54" s="128"/>
      <c r="P54" s="127"/>
    </row>
    <row r="55" spans="1:16" s="215" customFormat="1" ht="13.5" customHeight="1">
      <c r="A55" s="211"/>
      <c r="B55" s="109"/>
      <c r="C55" s="100"/>
      <c r="D55" s="193"/>
      <c r="E55" s="100"/>
      <c r="F55" s="101"/>
      <c r="G55" s="180"/>
      <c r="H55" s="281" t="s">
        <v>476</v>
      </c>
      <c r="I55" s="209" t="s">
        <v>555</v>
      </c>
      <c r="J55" s="271" t="s">
        <v>205</v>
      </c>
      <c r="K55" s="254" t="s">
        <v>537</v>
      </c>
      <c r="L55" s="155"/>
      <c r="M55" s="128"/>
      <c r="N55" s="128"/>
      <c r="O55" s="128"/>
      <c r="P55" s="127"/>
    </row>
    <row r="56" spans="1:16" s="215" customFormat="1" ht="13.5" customHeight="1">
      <c r="A56" s="211"/>
      <c r="B56" s="109"/>
      <c r="C56" s="100"/>
      <c r="D56" s="193"/>
      <c r="E56" s="100"/>
      <c r="F56" s="101"/>
      <c r="G56" s="180"/>
      <c r="H56" s="281" t="s">
        <v>478</v>
      </c>
      <c r="I56" s="210" t="s">
        <v>434</v>
      </c>
      <c r="J56" s="180" t="s">
        <v>205</v>
      </c>
      <c r="K56" s="252" t="s">
        <v>537</v>
      </c>
      <c r="L56" s="155"/>
      <c r="M56" s="128"/>
      <c r="N56" s="128"/>
      <c r="O56" s="128"/>
      <c r="P56" s="127"/>
    </row>
    <row r="57" spans="1:16" s="215" customFormat="1" ht="13.5" customHeight="1">
      <c r="A57" s="211">
        <f>A50+1</f>
        <v>16</v>
      </c>
      <c r="B57" s="109" t="s">
        <v>5</v>
      </c>
      <c r="C57" s="100" t="s">
        <v>167</v>
      </c>
      <c r="D57" s="193" t="s">
        <v>149</v>
      </c>
      <c r="E57" s="100">
        <v>3</v>
      </c>
      <c r="F57" s="101" t="s">
        <v>262</v>
      </c>
      <c r="G57" s="127" t="s">
        <v>557</v>
      </c>
      <c r="H57" s="281" t="s">
        <v>716</v>
      </c>
      <c r="I57" s="210" t="s">
        <v>564</v>
      </c>
      <c r="J57" s="180" t="s">
        <v>565</v>
      </c>
      <c r="K57" s="252" t="s">
        <v>516</v>
      </c>
      <c r="L57" s="155"/>
      <c r="M57" s="128"/>
      <c r="N57" s="128"/>
      <c r="O57" s="128"/>
      <c r="P57" s="127"/>
    </row>
    <row r="58" spans="1:16" s="215" customFormat="1" ht="13.5" customHeight="1">
      <c r="A58" s="211"/>
      <c r="B58" s="109"/>
      <c r="C58" s="100"/>
      <c r="D58" s="193"/>
      <c r="E58" s="100"/>
      <c r="F58" s="101"/>
      <c r="G58" s="180"/>
      <c r="H58" s="281" t="s">
        <v>717</v>
      </c>
      <c r="I58" s="210" t="s">
        <v>566</v>
      </c>
      <c r="J58" s="180" t="s">
        <v>339</v>
      </c>
      <c r="K58" s="252" t="s">
        <v>516</v>
      </c>
      <c r="L58" s="155"/>
      <c r="M58" s="128"/>
      <c r="N58" s="128"/>
      <c r="O58" s="128"/>
      <c r="P58" s="127"/>
    </row>
    <row r="59" spans="1:16" s="215" customFormat="1" ht="13.5" customHeight="1">
      <c r="A59" s="211"/>
      <c r="B59" s="109"/>
      <c r="C59" s="100"/>
      <c r="D59" s="193"/>
      <c r="E59" s="100"/>
      <c r="F59" s="101"/>
      <c r="G59" s="180"/>
      <c r="H59" s="281" t="s">
        <v>718</v>
      </c>
      <c r="I59" s="210" t="s">
        <v>567</v>
      </c>
      <c r="J59" s="180" t="s">
        <v>338</v>
      </c>
      <c r="K59" s="252" t="s">
        <v>516</v>
      </c>
      <c r="L59" s="155"/>
      <c r="M59" s="128"/>
      <c r="N59" s="128"/>
      <c r="O59" s="128"/>
      <c r="P59" s="127"/>
    </row>
    <row r="60" spans="1:16" s="215" customFormat="1" ht="13.5" customHeight="1">
      <c r="A60" s="211"/>
      <c r="B60" s="109"/>
      <c r="C60" s="100"/>
      <c r="D60" s="193"/>
      <c r="E60" s="100"/>
      <c r="F60" s="101"/>
      <c r="G60" s="180"/>
      <c r="H60" s="281" t="s">
        <v>704</v>
      </c>
      <c r="I60" s="210" t="s">
        <v>568</v>
      </c>
      <c r="J60" s="180" t="s">
        <v>552</v>
      </c>
      <c r="K60" s="252" t="s">
        <v>554</v>
      </c>
      <c r="L60" s="155"/>
      <c r="M60" s="128"/>
      <c r="N60" s="128"/>
      <c r="O60" s="128"/>
      <c r="P60" s="127"/>
    </row>
    <row r="61" spans="1:16" s="215" customFormat="1" ht="13.5" customHeight="1">
      <c r="A61" s="211"/>
      <c r="B61" s="109"/>
      <c r="C61" s="100"/>
      <c r="D61" s="193"/>
      <c r="E61" s="100"/>
      <c r="F61" s="101"/>
      <c r="G61" s="180"/>
      <c r="H61" s="281" t="s">
        <v>479</v>
      </c>
      <c r="I61" s="210" t="s">
        <v>569</v>
      </c>
      <c r="J61" s="180" t="s">
        <v>338</v>
      </c>
      <c r="K61" s="252" t="s">
        <v>537</v>
      </c>
      <c r="L61" s="155"/>
      <c r="M61" s="128"/>
      <c r="N61" s="128"/>
      <c r="O61" s="128"/>
      <c r="P61" s="127"/>
    </row>
    <row r="62" spans="1:16" s="215" customFormat="1" ht="13.5" customHeight="1">
      <c r="A62" s="211">
        <f>A57+1</f>
        <v>17</v>
      </c>
      <c r="B62" s="109" t="s">
        <v>5</v>
      </c>
      <c r="C62" s="100" t="s">
        <v>167</v>
      </c>
      <c r="D62" s="193" t="s">
        <v>149</v>
      </c>
      <c r="E62" s="100">
        <v>2</v>
      </c>
      <c r="F62" s="101" t="s">
        <v>262</v>
      </c>
      <c r="G62" s="127" t="s">
        <v>558</v>
      </c>
      <c r="H62" s="281" t="s">
        <v>718</v>
      </c>
      <c r="I62" s="210" t="s">
        <v>567</v>
      </c>
      <c r="J62" s="180" t="s">
        <v>338</v>
      </c>
      <c r="K62" s="252" t="s">
        <v>516</v>
      </c>
      <c r="L62" s="155"/>
      <c r="M62" s="128"/>
      <c r="N62" s="128"/>
      <c r="O62" s="128"/>
      <c r="P62" s="127"/>
    </row>
    <row r="63" spans="1:16" s="215" customFormat="1" ht="13.5" customHeight="1">
      <c r="A63" s="211"/>
      <c r="B63" s="109"/>
      <c r="C63" s="100"/>
      <c r="D63" s="193"/>
      <c r="E63" s="100"/>
      <c r="F63" s="101"/>
      <c r="G63" s="127"/>
      <c r="H63" s="281" t="s">
        <v>703</v>
      </c>
      <c r="I63" s="282" t="s">
        <v>570</v>
      </c>
      <c r="J63" s="180" t="s">
        <v>205</v>
      </c>
      <c r="K63" s="252" t="s">
        <v>554</v>
      </c>
      <c r="L63" s="155"/>
      <c r="M63" s="128"/>
      <c r="N63" s="128"/>
      <c r="O63" s="128"/>
      <c r="P63" s="127"/>
    </row>
    <row r="64" spans="1:16" s="215" customFormat="1" ht="13.5" customHeight="1">
      <c r="A64" s="211">
        <f>A62+1</f>
        <v>18</v>
      </c>
      <c r="B64" s="109" t="s">
        <v>5</v>
      </c>
      <c r="C64" s="100" t="s">
        <v>167</v>
      </c>
      <c r="D64" s="193" t="s">
        <v>149</v>
      </c>
      <c r="E64" s="100">
        <v>2</v>
      </c>
      <c r="F64" s="101" t="s">
        <v>262</v>
      </c>
      <c r="G64" s="127" t="s">
        <v>559</v>
      </c>
      <c r="H64" s="281" t="s">
        <v>703</v>
      </c>
      <c r="I64" s="282" t="s">
        <v>570</v>
      </c>
      <c r="J64" s="180" t="s">
        <v>205</v>
      </c>
      <c r="K64" s="252" t="s">
        <v>554</v>
      </c>
      <c r="L64" s="155"/>
      <c r="M64" s="128"/>
      <c r="N64" s="128"/>
      <c r="O64" s="128"/>
      <c r="P64" s="127"/>
    </row>
    <row r="65" spans="1:16" s="215" customFormat="1" ht="13.5" customHeight="1">
      <c r="A65" s="211">
        <f>A64+1</f>
        <v>19</v>
      </c>
      <c r="B65" s="109" t="s">
        <v>5</v>
      </c>
      <c r="C65" s="100" t="s">
        <v>167</v>
      </c>
      <c r="D65" s="193" t="s">
        <v>149</v>
      </c>
      <c r="E65" s="100">
        <v>2</v>
      </c>
      <c r="F65" s="101" t="s">
        <v>262</v>
      </c>
      <c r="G65" s="127" t="s">
        <v>560</v>
      </c>
      <c r="H65" s="281" t="s">
        <v>716</v>
      </c>
      <c r="I65" s="210" t="s">
        <v>564</v>
      </c>
      <c r="J65" s="180" t="s">
        <v>565</v>
      </c>
      <c r="K65" s="252" t="s">
        <v>516</v>
      </c>
      <c r="L65" s="155"/>
      <c r="M65" s="128"/>
      <c r="N65" s="128"/>
      <c r="O65" s="128"/>
      <c r="P65" s="127"/>
    </row>
    <row r="66" spans="1:16" s="215" customFormat="1" ht="13.5" customHeight="1">
      <c r="A66" s="211"/>
      <c r="B66" s="109"/>
      <c r="C66" s="100"/>
      <c r="D66" s="193"/>
      <c r="E66" s="100"/>
      <c r="F66" s="101"/>
      <c r="G66" s="127"/>
      <c r="H66" s="281" t="s">
        <v>719</v>
      </c>
      <c r="I66" s="282" t="s">
        <v>571</v>
      </c>
      <c r="J66" s="180" t="s">
        <v>572</v>
      </c>
      <c r="K66" s="252" t="s">
        <v>516</v>
      </c>
      <c r="L66" s="155"/>
      <c r="M66" s="128"/>
      <c r="N66" s="128"/>
      <c r="O66" s="128"/>
      <c r="P66" s="127"/>
    </row>
    <row r="67" spans="1:16" s="215" customFormat="1" ht="13.5" customHeight="1">
      <c r="A67" s="211"/>
      <c r="B67" s="109"/>
      <c r="C67" s="100"/>
      <c r="D67" s="193"/>
      <c r="E67" s="100"/>
      <c r="F67" s="101"/>
      <c r="G67" s="180"/>
      <c r="H67" s="281" t="s">
        <v>718</v>
      </c>
      <c r="I67" s="210" t="s">
        <v>567</v>
      </c>
      <c r="J67" s="180" t="s">
        <v>338</v>
      </c>
      <c r="K67" s="252" t="s">
        <v>516</v>
      </c>
      <c r="L67" s="155"/>
      <c r="M67" s="128"/>
      <c r="N67" s="128"/>
      <c r="O67" s="128"/>
      <c r="P67" s="127"/>
    </row>
    <row r="68" spans="1:16" s="215" customFormat="1" ht="13.5" customHeight="1">
      <c r="A68" s="211"/>
      <c r="B68" s="109"/>
      <c r="C68" s="100"/>
      <c r="D68" s="193"/>
      <c r="E68" s="100"/>
      <c r="F68" s="101"/>
      <c r="G68" s="180"/>
      <c r="H68" s="281" t="s">
        <v>703</v>
      </c>
      <c r="I68" s="282" t="s">
        <v>570</v>
      </c>
      <c r="J68" s="180" t="s">
        <v>205</v>
      </c>
      <c r="K68" s="252" t="s">
        <v>554</v>
      </c>
      <c r="L68" s="155"/>
      <c r="M68" s="128"/>
      <c r="N68" s="128"/>
      <c r="O68" s="128"/>
      <c r="P68" s="127"/>
    </row>
    <row r="69" spans="1:16" s="215" customFormat="1" ht="13.5" customHeight="1">
      <c r="A69" s="211"/>
      <c r="B69" s="109"/>
      <c r="C69" s="100"/>
      <c r="D69" s="193"/>
      <c r="E69" s="100"/>
      <c r="F69" s="101"/>
      <c r="G69" s="180"/>
      <c r="H69" s="281" t="s">
        <v>479</v>
      </c>
      <c r="I69" s="210" t="s">
        <v>569</v>
      </c>
      <c r="J69" s="180" t="s">
        <v>338</v>
      </c>
      <c r="K69" s="252" t="s">
        <v>537</v>
      </c>
      <c r="L69" s="155"/>
      <c r="M69" s="128"/>
      <c r="N69" s="128"/>
      <c r="O69" s="128"/>
      <c r="P69" s="127"/>
    </row>
    <row r="70" spans="1:16" ht="12.75">
      <c r="A70" s="211">
        <f>A65+1</f>
        <v>20</v>
      </c>
      <c r="B70" s="96" t="s">
        <v>5</v>
      </c>
      <c r="C70" s="141" t="s">
        <v>167</v>
      </c>
      <c r="D70" s="200" t="s">
        <v>149</v>
      </c>
      <c r="E70" s="3">
        <v>3</v>
      </c>
      <c r="F70" s="233" t="s">
        <v>262</v>
      </c>
      <c r="G70" s="127" t="s">
        <v>561</v>
      </c>
      <c r="H70" s="281" t="s">
        <v>716</v>
      </c>
      <c r="I70" s="210" t="s">
        <v>564</v>
      </c>
      <c r="J70" s="272" t="s">
        <v>565</v>
      </c>
      <c r="K70" s="253" t="s">
        <v>516</v>
      </c>
      <c r="L70" s="155"/>
      <c r="M70" s="128"/>
      <c r="N70" s="128"/>
      <c r="O70" s="128"/>
      <c r="P70" s="127"/>
    </row>
    <row r="71" spans="1:16" s="215" customFormat="1" ht="13.5" customHeight="1">
      <c r="A71" s="211"/>
      <c r="B71" s="109"/>
      <c r="C71" s="100"/>
      <c r="D71" s="193"/>
      <c r="E71" s="100"/>
      <c r="F71" s="101"/>
      <c r="G71" s="180"/>
      <c r="H71" s="281" t="s">
        <v>717</v>
      </c>
      <c r="I71" s="210" t="s">
        <v>566</v>
      </c>
      <c r="J71" s="180" t="s">
        <v>339</v>
      </c>
      <c r="K71" s="252" t="s">
        <v>516</v>
      </c>
      <c r="L71" s="155"/>
      <c r="M71" s="128"/>
      <c r="N71" s="128"/>
      <c r="O71" s="128"/>
      <c r="P71" s="127"/>
    </row>
    <row r="72" spans="1:16" s="215" customFormat="1" ht="13.5" customHeight="1">
      <c r="A72" s="211"/>
      <c r="B72" s="109"/>
      <c r="C72" s="100"/>
      <c r="D72" s="193"/>
      <c r="E72" s="100"/>
      <c r="F72" s="101"/>
      <c r="G72" s="127"/>
      <c r="H72" s="281" t="s">
        <v>719</v>
      </c>
      <c r="I72" s="282" t="s">
        <v>571</v>
      </c>
      <c r="J72" s="180" t="s">
        <v>572</v>
      </c>
      <c r="K72" s="252" t="s">
        <v>516</v>
      </c>
      <c r="L72" s="155"/>
      <c r="M72" s="128"/>
      <c r="N72" s="128"/>
      <c r="O72" s="128"/>
      <c r="P72" s="127"/>
    </row>
    <row r="73" spans="1:16" s="215" customFormat="1" ht="13.5" customHeight="1">
      <c r="A73" s="211"/>
      <c r="B73" s="109"/>
      <c r="C73" s="100"/>
      <c r="D73" s="193"/>
      <c r="E73" s="100"/>
      <c r="F73" s="101"/>
      <c r="G73" s="180"/>
      <c r="H73" s="281" t="s">
        <v>718</v>
      </c>
      <c r="I73" s="210" t="s">
        <v>567</v>
      </c>
      <c r="J73" s="180" t="s">
        <v>338</v>
      </c>
      <c r="K73" s="252" t="s">
        <v>516</v>
      </c>
      <c r="L73" s="155"/>
      <c r="M73" s="128"/>
      <c r="N73" s="128"/>
      <c r="O73" s="128"/>
      <c r="P73" s="127"/>
    </row>
    <row r="74" spans="1:16" s="215" customFormat="1" ht="13.5" customHeight="1">
      <c r="A74" s="211"/>
      <c r="B74" s="109"/>
      <c r="C74" s="100"/>
      <c r="D74" s="193"/>
      <c r="E74" s="100"/>
      <c r="F74" s="101"/>
      <c r="G74" s="180"/>
      <c r="H74" s="281" t="s">
        <v>704</v>
      </c>
      <c r="I74" s="210" t="s">
        <v>568</v>
      </c>
      <c r="J74" s="180" t="s">
        <v>552</v>
      </c>
      <c r="K74" s="252" t="s">
        <v>554</v>
      </c>
      <c r="L74" s="155"/>
      <c r="M74" s="128"/>
      <c r="N74" s="128"/>
      <c r="O74" s="128"/>
      <c r="P74" s="127"/>
    </row>
    <row r="75" spans="1:16" s="215" customFormat="1" ht="13.5" customHeight="1">
      <c r="A75" s="211"/>
      <c r="B75" s="109"/>
      <c r="C75" s="100"/>
      <c r="D75" s="193"/>
      <c r="E75" s="100"/>
      <c r="F75" s="101"/>
      <c r="G75" s="180"/>
      <c r="H75" s="281" t="s">
        <v>703</v>
      </c>
      <c r="I75" s="282" t="s">
        <v>570</v>
      </c>
      <c r="J75" s="180" t="s">
        <v>205</v>
      </c>
      <c r="K75" s="252" t="s">
        <v>554</v>
      </c>
      <c r="L75" s="155"/>
      <c r="M75" s="128"/>
      <c r="N75" s="128"/>
      <c r="O75" s="128"/>
      <c r="P75" s="127"/>
    </row>
    <row r="76" spans="1:16" s="215" customFormat="1" ht="13.5" customHeight="1">
      <c r="A76" s="211"/>
      <c r="B76" s="109"/>
      <c r="C76" s="100"/>
      <c r="D76" s="193"/>
      <c r="E76" s="100"/>
      <c r="F76" s="101"/>
      <c r="G76" s="180"/>
      <c r="H76" s="281" t="s">
        <v>480</v>
      </c>
      <c r="I76" s="282" t="s">
        <v>573</v>
      </c>
      <c r="J76" s="180" t="s">
        <v>437</v>
      </c>
      <c r="K76" s="252" t="s">
        <v>574</v>
      </c>
      <c r="L76" s="155"/>
      <c r="M76" s="128"/>
      <c r="N76" s="128"/>
      <c r="O76" s="128"/>
      <c r="P76" s="127"/>
    </row>
    <row r="77" spans="1:16" s="215" customFormat="1" ht="13.5" customHeight="1">
      <c r="A77" s="211"/>
      <c r="B77" s="109"/>
      <c r="C77" s="100"/>
      <c r="D77" s="193"/>
      <c r="E77" s="100"/>
      <c r="F77" s="101"/>
      <c r="G77" s="180"/>
      <c r="H77" s="281" t="s">
        <v>480</v>
      </c>
      <c r="I77" s="282" t="s">
        <v>573</v>
      </c>
      <c r="J77" s="180" t="s">
        <v>437</v>
      </c>
      <c r="K77" s="252" t="s">
        <v>537</v>
      </c>
      <c r="L77" s="155"/>
      <c r="M77" s="128"/>
      <c r="N77" s="128"/>
      <c r="O77" s="128"/>
      <c r="P77" s="127"/>
    </row>
    <row r="78" spans="1:16" s="215" customFormat="1" ht="13.5" customHeight="1">
      <c r="A78" s="211"/>
      <c r="B78" s="109"/>
      <c r="C78" s="100"/>
      <c r="D78" s="193"/>
      <c r="E78" s="100"/>
      <c r="F78" s="101"/>
      <c r="G78" s="180"/>
      <c r="H78" s="281" t="s">
        <v>479</v>
      </c>
      <c r="I78" s="210" t="s">
        <v>569</v>
      </c>
      <c r="J78" s="180" t="s">
        <v>338</v>
      </c>
      <c r="K78" s="252" t="s">
        <v>537</v>
      </c>
      <c r="L78" s="155"/>
      <c r="M78" s="128"/>
      <c r="N78" s="128"/>
      <c r="O78" s="128"/>
      <c r="P78" s="127"/>
    </row>
    <row r="79" spans="1:16" ht="12.75">
      <c r="A79" s="211">
        <f>A70+1</f>
        <v>21</v>
      </c>
      <c r="B79" s="96" t="s">
        <v>5</v>
      </c>
      <c r="C79" s="141" t="s">
        <v>167</v>
      </c>
      <c r="D79" s="200" t="s">
        <v>149</v>
      </c>
      <c r="E79" s="3">
        <v>3</v>
      </c>
      <c r="F79" s="233" t="s">
        <v>262</v>
      </c>
      <c r="G79" s="127" t="s">
        <v>349</v>
      </c>
      <c r="H79" s="281" t="s">
        <v>703</v>
      </c>
      <c r="I79" s="282" t="s">
        <v>570</v>
      </c>
      <c r="J79" s="180" t="s">
        <v>205</v>
      </c>
      <c r="K79" s="252" t="s">
        <v>554</v>
      </c>
      <c r="L79" s="155"/>
      <c r="M79" s="151"/>
      <c r="N79" s="128"/>
      <c r="O79" s="128"/>
      <c r="P79" s="152"/>
    </row>
    <row r="80" spans="1:16" s="215" customFormat="1" ht="13.5" customHeight="1">
      <c r="A80" s="211">
        <f>A79+1</f>
        <v>22</v>
      </c>
      <c r="B80" s="96" t="s">
        <v>5</v>
      </c>
      <c r="C80" s="141" t="s">
        <v>167</v>
      </c>
      <c r="D80" s="200" t="s">
        <v>149</v>
      </c>
      <c r="E80" s="3">
        <v>3</v>
      </c>
      <c r="F80" s="233" t="s">
        <v>262</v>
      </c>
      <c r="G80" s="127" t="s">
        <v>562</v>
      </c>
      <c r="H80" s="281" t="s">
        <v>716</v>
      </c>
      <c r="I80" s="249" t="s">
        <v>564</v>
      </c>
      <c r="J80" s="272" t="s">
        <v>565</v>
      </c>
      <c r="K80" s="253" t="s">
        <v>516</v>
      </c>
      <c r="L80" s="155"/>
      <c r="M80" s="128"/>
      <c r="N80" s="128"/>
      <c r="O80" s="128"/>
      <c r="P80" s="127"/>
    </row>
    <row r="81" spans="1:16" s="215" customFormat="1" ht="13.5" customHeight="1">
      <c r="A81" s="211"/>
      <c r="B81" s="96"/>
      <c r="C81" s="141"/>
      <c r="D81" s="200"/>
      <c r="E81" s="3"/>
      <c r="F81" s="233"/>
      <c r="G81" s="127"/>
      <c r="H81" s="281" t="s">
        <v>704</v>
      </c>
      <c r="I81" s="210" t="s">
        <v>568</v>
      </c>
      <c r="J81" s="180" t="s">
        <v>552</v>
      </c>
      <c r="K81" s="252" t="s">
        <v>554</v>
      </c>
      <c r="L81" s="155"/>
      <c r="M81" s="151"/>
      <c r="N81" s="128"/>
      <c r="O81" s="128"/>
      <c r="P81" s="152"/>
    </row>
    <row r="82" spans="1:16" s="215" customFormat="1" ht="13.5" customHeight="1">
      <c r="A82" s="211"/>
      <c r="B82" s="96"/>
      <c r="C82" s="141"/>
      <c r="D82" s="200"/>
      <c r="E82" s="3"/>
      <c r="F82" s="233"/>
      <c r="G82" s="127"/>
      <c r="H82" s="281" t="s">
        <v>479</v>
      </c>
      <c r="I82" s="210" t="s">
        <v>569</v>
      </c>
      <c r="J82" s="180" t="s">
        <v>338</v>
      </c>
      <c r="K82" s="252" t="s">
        <v>537</v>
      </c>
      <c r="L82" s="155"/>
      <c r="M82" s="151"/>
      <c r="N82" s="128"/>
      <c r="O82" s="128"/>
      <c r="P82" s="152"/>
    </row>
    <row r="83" spans="1:16" ht="12.75">
      <c r="A83" s="211">
        <f>A80+1</f>
        <v>23</v>
      </c>
      <c r="B83" s="96" t="s">
        <v>5</v>
      </c>
      <c r="C83" s="141" t="s">
        <v>167</v>
      </c>
      <c r="D83" s="200" t="s">
        <v>149</v>
      </c>
      <c r="E83" s="3">
        <v>3</v>
      </c>
      <c r="F83" s="233" t="s">
        <v>262</v>
      </c>
      <c r="G83" s="127" t="s">
        <v>563</v>
      </c>
      <c r="H83" s="281" t="s">
        <v>717</v>
      </c>
      <c r="I83" s="210" t="s">
        <v>566</v>
      </c>
      <c r="J83" s="180" t="s">
        <v>339</v>
      </c>
      <c r="K83" s="252" t="s">
        <v>516</v>
      </c>
      <c r="L83" s="155"/>
      <c r="M83" s="151"/>
      <c r="N83" s="128"/>
      <c r="O83" s="128"/>
      <c r="P83" s="152"/>
    </row>
    <row r="84" spans="2:16" ht="12.75">
      <c r="B84" s="96"/>
      <c r="C84" s="141"/>
      <c r="D84" s="200"/>
      <c r="E84" s="3"/>
      <c r="F84" s="233"/>
      <c r="G84" s="127"/>
      <c r="H84" s="281" t="s">
        <v>719</v>
      </c>
      <c r="I84" s="282" t="s">
        <v>571</v>
      </c>
      <c r="J84" s="180" t="s">
        <v>572</v>
      </c>
      <c r="K84" s="252" t="s">
        <v>516</v>
      </c>
      <c r="L84" s="155"/>
      <c r="M84" s="151"/>
      <c r="N84" s="128"/>
      <c r="O84" s="128"/>
      <c r="P84" s="152"/>
    </row>
    <row r="85" spans="2:16" ht="12.75">
      <c r="B85" s="96"/>
      <c r="C85" s="141"/>
      <c r="D85" s="200"/>
      <c r="E85" s="3"/>
      <c r="F85" s="233"/>
      <c r="G85" s="127"/>
      <c r="H85" s="281" t="s">
        <v>703</v>
      </c>
      <c r="I85" s="282" t="s">
        <v>570</v>
      </c>
      <c r="J85" s="180" t="s">
        <v>205</v>
      </c>
      <c r="K85" s="252" t="s">
        <v>554</v>
      </c>
      <c r="L85" s="155"/>
      <c r="M85" s="151"/>
      <c r="N85" s="128"/>
      <c r="O85" s="128"/>
      <c r="P85" s="152"/>
    </row>
    <row r="86" spans="1:16" ht="12.75">
      <c r="A86" s="211">
        <f>A83+1</f>
        <v>24</v>
      </c>
      <c r="B86" s="96" t="s">
        <v>5</v>
      </c>
      <c r="C86" s="141" t="s">
        <v>167</v>
      </c>
      <c r="D86" s="200" t="s">
        <v>149</v>
      </c>
      <c r="E86" s="3">
        <v>4</v>
      </c>
      <c r="F86" s="233" t="s">
        <v>263</v>
      </c>
      <c r="G86" s="146" t="s">
        <v>513</v>
      </c>
      <c r="H86" s="283" t="s">
        <v>720</v>
      </c>
      <c r="I86" s="263" t="s">
        <v>515</v>
      </c>
      <c r="J86" s="273" t="s">
        <v>338</v>
      </c>
      <c r="K86" s="264" t="s">
        <v>516</v>
      </c>
      <c r="L86" s="306">
        <v>44698</v>
      </c>
      <c r="M86" s="151" t="s">
        <v>517</v>
      </c>
      <c r="N86" s="128"/>
      <c r="O86" s="128"/>
      <c r="P86" s="152"/>
    </row>
    <row r="87" spans="1:16" ht="12.75">
      <c r="A87" s="211">
        <f>A86+1</f>
        <v>25</v>
      </c>
      <c r="B87" s="110" t="s">
        <v>5</v>
      </c>
      <c r="C87" s="141" t="s">
        <v>167</v>
      </c>
      <c r="D87" s="200" t="s">
        <v>149</v>
      </c>
      <c r="E87" s="3">
        <v>4</v>
      </c>
      <c r="F87" s="233" t="s">
        <v>263</v>
      </c>
      <c r="G87" s="146" t="s">
        <v>514</v>
      </c>
      <c r="H87" s="283" t="s">
        <v>720</v>
      </c>
      <c r="I87" s="263" t="s">
        <v>515</v>
      </c>
      <c r="J87" s="273" t="s">
        <v>338</v>
      </c>
      <c r="K87" s="264" t="s">
        <v>516</v>
      </c>
      <c r="L87" s="306">
        <v>44698</v>
      </c>
      <c r="M87" s="151" t="s">
        <v>517</v>
      </c>
      <c r="N87" s="128"/>
      <c r="O87" s="128"/>
      <c r="P87" s="152"/>
    </row>
    <row r="88" spans="1:16" ht="12.75">
      <c r="A88" s="211">
        <f>A87+1</f>
        <v>26</v>
      </c>
      <c r="B88" s="110" t="s">
        <v>5</v>
      </c>
      <c r="C88" s="141" t="s">
        <v>167</v>
      </c>
      <c r="D88" s="200" t="s">
        <v>149</v>
      </c>
      <c r="E88" s="3">
        <v>4</v>
      </c>
      <c r="F88" s="233" t="s">
        <v>263</v>
      </c>
      <c r="G88" s="146" t="s">
        <v>427</v>
      </c>
      <c r="H88" s="283" t="s">
        <v>720</v>
      </c>
      <c r="I88" s="263" t="s">
        <v>515</v>
      </c>
      <c r="J88" s="273" t="s">
        <v>338</v>
      </c>
      <c r="K88" s="264" t="s">
        <v>516</v>
      </c>
      <c r="L88" s="306">
        <v>44698</v>
      </c>
      <c r="M88" s="151" t="s">
        <v>517</v>
      </c>
      <c r="N88" s="128"/>
      <c r="O88" s="128"/>
      <c r="P88" s="152"/>
    </row>
    <row r="89" spans="1:16" ht="12.75">
      <c r="A89" s="211">
        <f>A88+1</f>
        <v>27</v>
      </c>
      <c r="B89" s="128" t="s">
        <v>5</v>
      </c>
      <c r="C89" s="233" t="s">
        <v>188</v>
      </c>
      <c r="D89" s="202" t="s">
        <v>150</v>
      </c>
      <c r="E89" s="122">
        <v>1</v>
      </c>
      <c r="F89" s="233" t="s">
        <v>333</v>
      </c>
      <c r="G89" s="210" t="s">
        <v>379</v>
      </c>
      <c r="H89" s="126" t="s">
        <v>721</v>
      </c>
      <c r="I89" s="210" t="s">
        <v>444</v>
      </c>
      <c r="J89" s="208" t="s">
        <v>445</v>
      </c>
      <c r="K89" s="133" t="s">
        <v>516</v>
      </c>
      <c r="L89" s="150"/>
      <c r="M89" s="151"/>
      <c r="N89" s="128"/>
      <c r="O89" s="128"/>
      <c r="P89" s="152"/>
    </row>
    <row r="90" spans="2:16" ht="12.75">
      <c r="B90" s="128"/>
      <c r="C90" s="233"/>
      <c r="D90" s="202"/>
      <c r="E90" s="122"/>
      <c r="F90" s="233"/>
      <c r="G90" s="210"/>
      <c r="H90" s="126" t="s">
        <v>487</v>
      </c>
      <c r="I90" s="210" t="s">
        <v>396</v>
      </c>
      <c r="J90" s="208" t="s">
        <v>209</v>
      </c>
      <c r="K90" s="133" t="s">
        <v>537</v>
      </c>
      <c r="L90" s="150"/>
      <c r="M90" s="151"/>
      <c r="N90" s="128"/>
      <c r="O90" s="128"/>
      <c r="P90" s="152"/>
    </row>
    <row r="91" spans="1:16" ht="12.75">
      <c r="A91" s="211">
        <f>A89+1</f>
        <v>28</v>
      </c>
      <c r="B91" s="128" t="s">
        <v>5</v>
      </c>
      <c r="C91" s="233" t="s">
        <v>188</v>
      </c>
      <c r="D91" s="202" t="s">
        <v>150</v>
      </c>
      <c r="E91" s="122">
        <v>1</v>
      </c>
      <c r="F91" s="233" t="s">
        <v>333</v>
      </c>
      <c r="G91" s="210" t="s">
        <v>575</v>
      </c>
      <c r="H91" s="126" t="s">
        <v>707</v>
      </c>
      <c r="I91" s="210" t="s">
        <v>307</v>
      </c>
      <c r="J91" s="208" t="s">
        <v>356</v>
      </c>
      <c r="K91" s="133" t="s">
        <v>516</v>
      </c>
      <c r="L91" s="150"/>
      <c r="M91" s="151"/>
      <c r="N91" s="128"/>
      <c r="O91" s="128"/>
      <c r="P91" s="152"/>
    </row>
    <row r="92" spans="2:16" ht="12.75">
      <c r="B92" s="128"/>
      <c r="C92" s="233"/>
      <c r="D92" s="202"/>
      <c r="E92" s="122"/>
      <c r="F92" s="233"/>
      <c r="G92" s="210"/>
      <c r="H92" s="126" t="s">
        <v>722</v>
      </c>
      <c r="I92" s="210" t="s">
        <v>589</v>
      </c>
      <c r="J92" s="208" t="s">
        <v>590</v>
      </c>
      <c r="K92" s="133" t="s">
        <v>516</v>
      </c>
      <c r="L92" s="150"/>
      <c r="M92" s="151"/>
      <c r="N92" s="128"/>
      <c r="O92" s="128"/>
      <c r="P92" s="152"/>
    </row>
    <row r="93" spans="2:16" ht="12.75">
      <c r="B93" s="128"/>
      <c r="C93" s="233"/>
      <c r="D93" s="202"/>
      <c r="E93" s="122"/>
      <c r="F93" s="233"/>
      <c r="G93" s="210"/>
      <c r="H93" s="126" t="s">
        <v>721</v>
      </c>
      <c r="I93" s="210" t="s">
        <v>444</v>
      </c>
      <c r="J93" s="208" t="s">
        <v>445</v>
      </c>
      <c r="K93" s="133" t="s">
        <v>516</v>
      </c>
      <c r="L93" s="150"/>
      <c r="M93" s="151"/>
      <c r="N93" s="128"/>
      <c r="O93" s="128"/>
      <c r="P93" s="152"/>
    </row>
    <row r="94" spans="2:16" ht="12.75">
      <c r="B94" s="128"/>
      <c r="C94" s="233"/>
      <c r="D94" s="202"/>
      <c r="E94" s="122"/>
      <c r="F94" s="233"/>
      <c r="G94" s="210"/>
      <c r="H94" s="126" t="s">
        <v>723</v>
      </c>
      <c r="I94" s="210" t="s">
        <v>591</v>
      </c>
      <c r="J94" s="208" t="s">
        <v>549</v>
      </c>
      <c r="K94" s="133" t="s">
        <v>516</v>
      </c>
      <c r="L94" s="150"/>
      <c r="M94" s="151"/>
      <c r="N94" s="128"/>
      <c r="O94" s="128"/>
      <c r="P94" s="152"/>
    </row>
    <row r="95" spans="2:16" ht="12.75">
      <c r="B95" s="128"/>
      <c r="C95" s="233"/>
      <c r="D95" s="202"/>
      <c r="E95" s="122"/>
      <c r="F95" s="233"/>
      <c r="G95" s="210"/>
      <c r="H95" s="126" t="s">
        <v>724</v>
      </c>
      <c r="I95" s="210" t="s">
        <v>592</v>
      </c>
      <c r="J95" s="208" t="s">
        <v>341</v>
      </c>
      <c r="K95" s="133" t="s">
        <v>554</v>
      </c>
      <c r="L95" s="150"/>
      <c r="M95" s="151"/>
      <c r="N95" s="128"/>
      <c r="O95" s="128"/>
      <c r="P95" s="152"/>
    </row>
    <row r="96" spans="2:16" ht="12.75">
      <c r="B96" s="128"/>
      <c r="C96" s="233"/>
      <c r="D96" s="202"/>
      <c r="E96" s="122"/>
      <c r="F96" s="233"/>
      <c r="G96" s="210"/>
      <c r="H96" s="126" t="s">
        <v>473</v>
      </c>
      <c r="I96" s="210" t="s">
        <v>203</v>
      </c>
      <c r="J96" s="208" t="s">
        <v>340</v>
      </c>
      <c r="K96" s="133" t="s">
        <v>537</v>
      </c>
      <c r="L96" s="150"/>
      <c r="M96" s="151"/>
      <c r="N96" s="128"/>
      <c r="O96" s="128"/>
      <c r="P96" s="152"/>
    </row>
    <row r="97" spans="2:16" ht="12.75">
      <c r="B97" s="128"/>
      <c r="C97" s="233"/>
      <c r="D97" s="202"/>
      <c r="E97" s="122"/>
      <c r="F97" s="233"/>
      <c r="G97" s="210"/>
      <c r="H97" s="126" t="s">
        <v>486</v>
      </c>
      <c r="I97" s="210" t="s">
        <v>202</v>
      </c>
      <c r="J97" s="208" t="s">
        <v>442</v>
      </c>
      <c r="K97" s="133" t="s">
        <v>537</v>
      </c>
      <c r="L97" s="150"/>
      <c r="M97" s="151"/>
      <c r="N97" s="128"/>
      <c r="O97" s="128"/>
      <c r="P97" s="152"/>
    </row>
    <row r="98" spans="2:16" ht="12.75">
      <c r="B98" s="128"/>
      <c r="C98" s="233"/>
      <c r="D98" s="202"/>
      <c r="E98" s="122"/>
      <c r="F98" s="233"/>
      <c r="G98" s="210"/>
      <c r="H98" s="126" t="s">
        <v>485</v>
      </c>
      <c r="I98" s="210" t="s">
        <v>201</v>
      </c>
      <c r="J98" s="208" t="s">
        <v>526</v>
      </c>
      <c r="K98" s="133" t="s">
        <v>537</v>
      </c>
      <c r="L98" s="150"/>
      <c r="M98" s="151"/>
      <c r="N98" s="128"/>
      <c r="O98" s="128"/>
      <c r="P98" s="152"/>
    </row>
    <row r="99" spans="2:16" ht="12.75">
      <c r="B99" s="128"/>
      <c r="C99" s="233"/>
      <c r="D99" s="202"/>
      <c r="E99" s="122"/>
      <c r="F99" s="233"/>
      <c r="G99" s="210"/>
      <c r="H99" s="126" t="s">
        <v>487</v>
      </c>
      <c r="I99" s="210" t="s">
        <v>396</v>
      </c>
      <c r="J99" s="208" t="s">
        <v>209</v>
      </c>
      <c r="K99" s="133" t="s">
        <v>537</v>
      </c>
      <c r="L99" s="150"/>
      <c r="M99" s="151"/>
      <c r="N99" s="128"/>
      <c r="O99" s="128"/>
      <c r="P99" s="152"/>
    </row>
    <row r="100" spans="1:16" ht="12.75">
      <c r="A100" s="211">
        <f>A91+1</f>
        <v>29</v>
      </c>
      <c r="B100" s="128" t="s">
        <v>5</v>
      </c>
      <c r="C100" s="233" t="s">
        <v>188</v>
      </c>
      <c r="D100" s="202" t="s">
        <v>150</v>
      </c>
      <c r="E100" s="122">
        <v>1</v>
      </c>
      <c r="F100" s="233" t="s">
        <v>333</v>
      </c>
      <c r="G100" s="210" t="s">
        <v>576</v>
      </c>
      <c r="H100" s="126" t="s">
        <v>707</v>
      </c>
      <c r="I100" s="210" t="s">
        <v>307</v>
      </c>
      <c r="J100" s="208" t="s">
        <v>356</v>
      </c>
      <c r="K100" s="133" t="s">
        <v>516</v>
      </c>
      <c r="L100" s="150"/>
      <c r="M100" s="151"/>
      <c r="N100" s="128"/>
      <c r="O100" s="128"/>
      <c r="P100" s="152"/>
    </row>
    <row r="101" spans="2:16" ht="12.75">
      <c r="B101" s="128"/>
      <c r="C101" s="233"/>
      <c r="D101" s="202"/>
      <c r="E101" s="122"/>
      <c r="F101" s="233"/>
      <c r="G101" s="210"/>
      <c r="H101" s="126" t="s">
        <v>722</v>
      </c>
      <c r="I101" s="210" t="s">
        <v>589</v>
      </c>
      <c r="J101" s="208" t="s">
        <v>590</v>
      </c>
      <c r="K101" s="133" t="s">
        <v>516</v>
      </c>
      <c r="L101" s="150"/>
      <c r="M101" s="151"/>
      <c r="N101" s="128"/>
      <c r="O101" s="128"/>
      <c r="P101" s="152"/>
    </row>
    <row r="102" spans="2:16" ht="12.75">
      <c r="B102" s="128"/>
      <c r="C102" s="233"/>
      <c r="D102" s="202"/>
      <c r="E102" s="122"/>
      <c r="F102" s="233"/>
      <c r="G102" s="210"/>
      <c r="H102" s="126" t="s">
        <v>721</v>
      </c>
      <c r="I102" s="210" t="s">
        <v>444</v>
      </c>
      <c r="J102" s="208" t="s">
        <v>445</v>
      </c>
      <c r="K102" s="133" t="s">
        <v>516</v>
      </c>
      <c r="L102" s="150"/>
      <c r="M102" s="151"/>
      <c r="N102" s="128"/>
      <c r="O102" s="128"/>
      <c r="P102" s="152"/>
    </row>
    <row r="103" spans="2:16" ht="12.75">
      <c r="B103" s="128"/>
      <c r="C103" s="233"/>
      <c r="D103" s="202"/>
      <c r="E103" s="122"/>
      <c r="F103" s="233"/>
      <c r="G103" s="210"/>
      <c r="H103" s="126" t="s">
        <v>723</v>
      </c>
      <c r="I103" s="210" t="s">
        <v>591</v>
      </c>
      <c r="J103" s="208" t="s">
        <v>549</v>
      </c>
      <c r="K103" s="133" t="s">
        <v>516</v>
      </c>
      <c r="L103" s="150"/>
      <c r="M103" s="151"/>
      <c r="N103" s="128"/>
      <c r="O103" s="128"/>
      <c r="P103" s="152"/>
    </row>
    <row r="104" spans="2:16" ht="12.75">
      <c r="B104" s="128"/>
      <c r="C104" s="233"/>
      <c r="D104" s="202"/>
      <c r="E104" s="122"/>
      <c r="F104" s="233"/>
      <c r="G104" s="210"/>
      <c r="H104" s="126" t="s">
        <v>724</v>
      </c>
      <c r="I104" s="210" t="s">
        <v>592</v>
      </c>
      <c r="J104" s="208" t="s">
        <v>341</v>
      </c>
      <c r="K104" s="133" t="s">
        <v>554</v>
      </c>
      <c r="L104" s="150"/>
      <c r="M104" s="151"/>
      <c r="N104" s="128"/>
      <c r="O104" s="128"/>
      <c r="P104" s="152"/>
    </row>
    <row r="105" spans="2:16" ht="12.75">
      <c r="B105" s="128"/>
      <c r="C105" s="233"/>
      <c r="D105" s="202"/>
      <c r="E105" s="122"/>
      <c r="F105" s="233"/>
      <c r="G105" s="210"/>
      <c r="H105" s="126" t="s">
        <v>473</v>
      </c>
      <c r="I105" s="210" t="s">
        <v>203</v>
      </c>
      <c r="J105" s="208" t="s">
        <v>340</v>
      </c>
      <c r="K105" s="133" t="s">
        <v>537</v>
      </c>
      <c r="L105" s="150"/>
      <c r="M105" s="151"/>
      <c r="N105" s="128"/>
      <c r="O105" s="128"/>
      <c r="P105" s="152"/>
    </row>
    <row r="106" spans="2:16" ht="12.75">
      <c r="B106" s="128"/>
      <c r="C106" s="233"/>
      <c r="D106" s="202"/>
      <c r="E106" s="122"/>
      <c r="F106" s="233"/>
      <c r="G106" s="210"/>
      <c r="H106" s="126" t="s">
        <v>486</v>
      </c>
      <c r="I106" s="210" t="s">
        <v>202</v>
      </c>
      <c r="J106" s="208" t="s">
        <v>442</v>
      </c>
      <c r="K106" s="133" t="s">
        <v>537</v>
      </c>
      <c r="L106" s="150"/>
      <c r="M106" s="151"/>
      <c r="N106" s="128"/>
      <c r="O106" s="128"/>
      <c r="P106" s="152"/>
    </row>
    <row r="107" spans="2:16" ht="12.75">
      <c r="B107" s="128"/>
      <c r="C107" s="233"/>
      <c r="D107" s="202"/>
      <c r="E107" s="122"/>
      <c r="F107" s="233"/>
      <c r="G107" s="210"/>
      <c r="H107" s="126" t="s">
        <v>485</v>
      </c>
      <c r="I107" s="210" t="s">
        <v>201</v>
      </c>
      <c r="J107" s="208" t="s">
        <v>526</v>
      </c>
      <c r="K107" s="133" t="s">
        <v>537</v>
      </c>
      <c r="L107" s="150"/>
      <c r="M107" s="151"/>
      <c r="N107" s="128"/>
      <c r="O107" s="128"/>
      <c r="P107" s="152"/>
    </row>
    <row r="108" spans="2:16" ht="12.75">
      <c r="B108" s="128"/>
      <c r="C108" s="233"/>
      <c r="D108" s="202"/>
      <c r="E108" s="122"/>
      <c r="F108" s="233"/>
      <c r="G108" s="210"/>
      <c r="H108" s="126" t="s">
        <v>487</v>
      </c>
      <c r="I108" s="210" t="s">
        <v>396</v>
      </c>
      <c r="J108" s="208" t="s">
        <v>209</v>
      </c>
      <c r="K108" s="133" t="s">
        <v>537</v>
      </c>
      <c r="L108" s="150"/>
      <c r="M108" s="151"/>
      <c r="N108" s="128"/>
      <c r="O108" s="128"/>
      <c r="P108" s="152"/>
    </row>
    <row r="109" spans="1:16" ht="12.75">
      <c r="A109" s="211">
        <f>A100+1</f>
        <v>30</v>
      </c>
      <c r="B109" s="128" t="s">
        <v>5</v>
      </c>
      <c r="C109" s="233" t="s">
        <v>188</v>
      </c>
      <c r="D109" s="202" t="s">
        <v>150</v>
      </c>
      <c r="E109" s="122">
        <v>1</v>
      </c>
      <c r="F109" s="233" t="s">
        <v>333</v>
      </c>
      <c r="G109" s="210" t="s">
        <v>577</v>
      </c>
      <c r="H109" s="126" t="s">
        <v>707</v>
      </c>
      <c r="I109" s="210" t="s">
        <v>307</v>
      </c>
      <c r="J109" s="208" t="s">
        <v>356</v>
      </c>
      <c r="K109" s="133" t="s">
        <v>516</v>
      </c>
      <c r="L109" s="150"/>
      <c r="M109" s="151"/>
      <c r="N109" s="128"/>
      <c r="O109" s="128"/>
      <c r="P109" s="152"/>
    </row>
    <row r="110" spans="2:16" ht="12.75">
      <c r="B110" s="128"/>
      <c r="C110" s="233"/>
      <c r="D110" s="202"/>
      <c r="E110" s="122"/>
      <c r="F110" s="233"/>
      <c r="G110" s="210"/>
      <c r="H110" s="126" t="s">
        <v>722</v>
      </c>
      <c r="I110" s="210" t="s">
        <v>589</v>
      </c>
      <c r="J110" s="208" t="s">
        <v>590</v>
      </c>
      <c r="K110" s="133" t="s">
        <v>516</v>
      </c>
      <c r="L110" s="150"/>
      <c r="M110" s="151"/>
      <c r="N110" s="128"/>
      <c r="O110" s="128"/>
      <c r="P110" s="152"/>
    </row>
    <row r="111" spans="2:16" ht="12.75">
      <c r="B111" s="128"/>
      <c r="C111" s="233"/>
      <c r="D111" s="202"/>
      <c r="E111" s="122"/>
      <c r="F111" s="233"/>
      <c r="G111" s="210"/>
      <c r="H111" s="126" t="s">
        <v>721</v>
      </c>
      <c r="I111" s="210" t="s">
        <v>444</v>
      </c>
      <c r="J111" s="208" t="s">
        <v>445</v>
      </c>
      <c r="K111" s="133" t="s">
        <v>516</v>
      </c>
      <c r="L111" s="150"/>
      <c r="M111" s="151"/>
      <c r="N111" s="128"/>
      <c r="O111" s="128"/>
      <c r="P111" s="152"/>
    </row>
    <row r="112" spans="2:16" ht="12.75">
      <c r="B112" s="128"/>
      <c r="C112" s="233"/>
      <c r="D112" s="202"/>
      <c r="E112" s="122"/>
      <c r="F112" s="233"/>
      <c r="G112" s="210"/>
      <c r="H112" s="126" t="s">
        <v>723</v>
      </c>
      <c r="I112" s="210" t="s">
        <v>591</v>
      </c>
      <c r="J112" s="208" t="s">
        <v>549</v>
      </c>
      <c r="K112" s="133" t="s">
        <v>516</v>
      </c>
      <c r="L112" s="150"/>
      <c r="M112" s="151"/>
      <c r="N112" s="128"/>
      <c r="O112" s="128"/>
      <c r="P112" s="152"/>
    </row>
    <row r="113" spans="2:16" ht="12.75">
      <c r="B113" s="128"/>
      <c r="C113" s="233"/>
      <c r="D113" s="202"/>
      <c r="E113" s="122"/>
      <c r="F113" s="233"/>
      <c r="G113" s="210"/>
      <c r="H113" s="126" t="s">
        <v>724</v>
      </c>
      <c r="I113" s="210" t="s">
        <v>592</v>
      </c>
      <c r="J113" s="208" t="s">
        <v>341</v>
      </c>
      <c r="K113" s="133" t="s">
        <v>554</v>
      </c>
      <c r="L113" s="150"/>
      <c r="M113" s="151"/>
      <c r="N113" s="128"/>
      <c r="O113" s="128"/>
      <c r="P113" s="152"/>
    </row>
    <row r="114" spans="2:16" ht="12.75">
      <c r="B114" s="128"/>
      <c r="C114" s="233"/>
      <c r="D114" s="202"/>
      <c r="E114" s="122"/>
      <c r="F114" s="233"/>
      <c r="G114" s="210"/>
      <c r="H114" s="126" t="s">
        <v>473</v>
      </c>
      <c r="I114" s="210" t="s">
        <v>203</v>
      </c>
      <c r="J114" s="208" t="s">
        <v>340</v>
      </c>
      <c r="K114" s="133" t="s">
        <v>537</v>
      </c>
      <c r="L114" s="150"/>
      <c r="M114" s="151"/>
      <c r="N114" s="128"/>
      <c r="O114" s="128"/>
      <c r="P114" s="152"/>
    </row>
    <row r="115" spans="2:16" ht="12.75">
      <c r="B115" s="128"/>
      <c r="C115" s="233"/>
      <c r="D115" s="202"/>
      <c r="E115" s="122"/>
      <c r="F115" s="233"/>
      <c r="G115" s="210"/>
      <c r="H115" s="126" t="s">
        <v>486</v>
      </c>
      <c r="I115" s="210" t="s">
        <v>202</v>
      </c>
      <c r="J115" s="208" t="s">
        <v>442</v>
      </c>
      <c r="K115" s="133" t="s">
        <v>537</v>
      </c>
      <c r="L115" s="150"/>
      <c r="M115" s="151"/>
      <c r="N115" s="128"/>
      <c r="O115" s="128"/>
      <c r="P115" s="152"/>
    </row>
    <row r="116" spans="2:16" ht="12.75">
      <c r="B116" s="128"/>
      <c r="C116" s="233"/>
      <c r="D116" s="202"/>
      <c r="E116" s="122"/>
      <c r="F116" s="233"/>
      <c r="G116" s="210"/>
      <c r="H116" s="126" t="s">
        <v>485</v>
      </c>
      <c r="I116" s="210" t="s">
        <v>201</v>
      </c>
      <c r="J116" s="208" t="s">
        <v>526</v>
      </c>
      <c r="K116" s="133" t="s">
        <v>537</v>
      </c>
      <c r="L116" s="150"/>
      <c r="M116" s="151"/>
      <c r="N116" s="128"/>
      <c r="O116" s="128"/>
      <c r="P116" s="152"/>
    </row>
    <row r="117" spans="2:16" ht="12.75">
      <c r="B117" s="128"/>
      <c r="C117" s="233"/>
      <c r="D117" s="202"/>
      <c r="E117" s="122"/>
      <c r="F117" s="233"/>
      <c r="G117" s="210"/>
      <c r="H117" s="126" t="s">
        <v>487</v>
      </c>
      <c r="I117" s="210" t="s">
        <v>396</v>
      </c>
      <c r="J117" s="208" t="s">
        <v>209</v>
      </c>
      <c r="K117" s="133" t="s">
        <v>537</v>
      </c>
      <c r="L117" s="150"/>
      <c r="M117" s="151"/>
      <c r="N117" s="128"/>
      <c r="O117" s="128"/>
      <c r="P117" s="152"/>
    </row>
    <row r="118" spans="1:16" ht="12.75">
      <c r="A118" s="211">
        <f>A109+1</f>
        <v>31</v>
      </c>
      <c r="B118" s="128" t="s">
        <v>5</v>
      </c>
      <c r="C118" s="233" t="s">
        <v>188</v>
      </c>
      <c r="D118" s="202" t="s">
        <v>150</v>
      </c>
      <c r="E118" s="122">
        <v>1</v>
      </c>
      <c r="F118" s="233" t="s">
        <v>333</v>
      </c>
      <c r="G118" s="210" t="s">
        <v>578</v>
      </c>
      <c r="H118" s="126" t="s">
        <v>707</v>
      </c>
      <c r="I118" s="210" t="s">
        <v>307</v>
      </c>
      <c r="J118" s="208" t="s">
        <v>356</v>
      </c>
      <c r="K118" s="133" t="s">
        <v>516</v>
      </c>
      <c r="L118" s="150"/>
      <c r="M118" s="151"/>
      <c r="N118" s="128"/>
      <c r="O118" s="128"/>
      <c r="P118" s="152"/>
    </row>
    <row r="119" spans="2:16" ht="12.75">
      <c r="B119" s="128"/>
      <c r="C119" s="233"/>
      <c r="D119" s="202"/>
      <c r="E119" s="122"/>
      <c r="F119" s="233"/>
      <c r="G119" s="210"/>
      <c r="H119" s="126" t="s">
        <v>722</v>
      </c>
      <c r="I119" s="210" t="s">
        <v>589</v>
      </c>
      <c r="J119" s="208" t="s">
        <v>590</v>
      </c>
      <c r="K119" s="133" t="s">
        <v>516</v>
      </c>
      <c r="L119" s="150"/>
      <c r="M119" s="151"/>
      <c r="N119" s="128"/>
      <c r="O119" s="128"/>
      <c r="P119" s="152"/>
    </row>
    <row r="120" spans="2:16" ht="12.75">
      <c r="B120" s="128"/>
      <c r="C120" s="233"/>
      <c r="D120" s="202"/>
      <c r="E120" s="122"/>
      <c r="F120" s="233"/>
      <c r="G120" s="210"/>
      <c r="H120" s="126" t="s">
        <v>721</v>
      </c>
      <c r="I120" s="210" t="s">
        <v>444</v>
      </c>
      <c r="J120" s="208" t="s">
        <v>445</v>
      </c>
      <c r="K120" s="133" t="s">
        <v>516</v>
      </c>
      <c r="L120" s="150"/>
      <c r="M120" s="151"/>
      <c r="N120" s="128"/>
      <c r="O120" s="128"/>
      <c r="P120" s="152"/>
    </row>
    <row r="121" spans="2:16" ht="12.75">
      <c r="B121" s="128"/>
      <c r="C121" s="233"/>
      <c r="D121" s="202"/>
      <c r="E121" s="122"/>
      <c r="F121" s="233"/>
      <c r="G121" s="210"/>
      <c r="H121" s="126" t="s">
        <v>723</v>
      </c>
      <c r="I121" s="210" t="s">
        <v>591</v>
      </c>
      <c r="J121" s="208" t="s">
        <v>549</v>
      </c>
      <c r="K121" s="133" t="s">
        <v>516</v>
      </c>
      <c r="L121" s="150"/>
      <c r="M121" s="151"/>
      <c r="N121" s="128"/>
      <c r="O121" s="128"/>
      <c r="P121" s="152"/>
    </row>
    <row r="122" spans="2:16" ht="12.75">
      <c r="B122" s="128"/>
      <c r="C122" s="233"/>
      <c r="D122" s="202"/>
      <c r="E122" s="122"/>
      <c r="F122" s="233"/>
      <c r="G122" s="210"/>
      <c r="H122" s="126" t="s">
        <v>724</v>
      </c>
      <c r="I122" s="210" t="s">
        <v>592</v>
      </c>
      <c r="J122" s="208" t="s">
        <v>341</v>
      </c>
      <c r="K122" s="133" t="s">
        <v>554</v>
      </c>
      <c r="L122" s="150"/>
      <c r="M122" s="151"/>
      <c r="N122" s="128"/>
      <c r="O122" s="128"/>
      <c r="P122" s="152"/>
    </row>
    <row r="123" spans="2:16" ht="12.75">
      <c r="B123" s="128"/>
      <c r="C123" s="233"/>
      <c r="D123" s="202"/>
      <c r="E123" s="122"/>
      <c r="F123" s="233"/>
      <c r="G123" s="210"/>
      <c r="H123" s="126" t="s">
        <v>473</v>
      </c>
      <c r="I123" s="210" t="s">
        <v>203</v>
      </c>
      <c r="J123" s="208" t="s">
        <v>340</v>
      </c>
      <c r="K123" s="133" t="s">
        <v>537</v>
      </c>
      <c r="L123" s="150"/>
      <c r="M123" s="151"/>
      <c r="N123" s="128"/>
      <c r="O123" s="128"/>
      <c r="P123" s="152"/>
    </row>
    <row r="124" spans="2:16" ht="12.75">
      <c r="B124" s="128"/>
      <c r="C124" s="233"/>
      <c r="D124" s="202"/>
      <c r="E124" s="122"/>
      <c r="F124" s="233"/>
      <c r="G124" s="210"/>
      <c r="H124" s="126" t="s">
        <v>486</v>
      </c>
      <c r="I124" s="210" t="s">
        <v>202</v>
      </c>
      <c r="J124" s="208" t="s">
        <v>442</v>
      </c>
      <c r="K124" s="133" t="s">
        <v>537</v>
      </c>
      <c r="L124" s="150"/>
      <c r="M124" s="151"/>
      <c r="N124" s="128"/>
      <c r="O124" s="128"/>
      <c r="P124" s="152"/>
    </row>
    <row r="125" spans="2:16" ht="12.75">
      <c r="B125" s="128"/>
      <c r="C125" s="233"/>
      <c r="D125" s="202"/>
      <c r="E125" s="122"/>
      <c r="F125" s="233"/>
      <c r="G125" s="210"/>
      <c r="H125" s="126" t="s">
        <v>485</v>
      </c>
      <c r="I125" s="210" t="s">
        <v>201</v>
      </c>
      <c r="J125" s="208" t="s">
        <v>526</v>
      </c>
      <c r="K125" s="133" t="s">
        <v>537</v>
      </c>
      <c r="L125" s="150"/>
      <c r="M125" s="151"/>
      <c r="N125" s="128"/>
      <c r="O125" s="128"/>
      <c r="P125" s="152"/>
    </row>
    <row r="126" spans="2:16" ht="12.75">
      <c r="B126" s="128"/>
      <c r="C126" s="233"/>
      <c r="D126" s="202"/>
      <c r="E126" s="122"/>
      <c r="F126" s="233"/>
      <c r="G126" s="210"/>
      <c r="H126" s="126" t="s">
        <v>487</v>
      </c>
      <c r="I126" s="210" t="s">
        <v>396</v>
      </c>
      <c r="J126" s="208" t="s">
        <v>209</v>
      </c>
      <c r="K126" s="133" t="s">
        <v>537</v>
      </c>
      <c r="L126" s="150"/>
      <c r="M126" s="151"/>
      <c r="N126" s="128"/>
      <c r="O126" s="128"/>
      <c r="P126" s="152"/>
    </row>
    <row r="127" spans="1:16" ht="12.75">
      <c r="A127" s="211">
        <f>A118+1</f>
        <v>32</v>
      </c>
      <c r="B127" s="128" t="s">
        <v>5</v>
      </c>
      <c r="C127" s="233" t="s">
        <v>188</v>
      </c>
      <c r="D127" s="202" t="s">
        <v>150</v>
      </c>
      <c r="E127" s="122">
        <v>1</v>
      </c>
      <c r="F127" s="233" t="s">
        <v>333</v>
      </c>
      <c r="G127" s="210" t="s">
        <v>579</v>
      </c>
      <c r="H127" s="126" t="s">
        <v>707</v>
      </c>
      <c r="I127" s="210" t="s">
        <v>307</v>
      </c>
      <c r="J127" s="208" t="s">
        <v>356</v>
      </c>
      <c r="K127" s="133" t="s">
        <v>516</v>
      </c>
      <c r="L127" s="150"/>
      <c r="M127" s="151"/>
      <c r="N127" s="128"/>
      <c r="O127" s="128"/>
      <c r="P127" s="152"/>
    </row>
    <row r="128" spans="2:16" ht="12.75">
      <c r="B128" s="128"/>
      <c r="C128" s="233"/>
      <c r="D128" s="202"/>
      <c r="E128" s="122"/>
      <c r="F128" s="233"/>
      <c r="G128" s="210"/>
      <c r="H128" s="126" t="s">
        <v>722</v>
      </c>
      <c r="I128" s="210" t="s">
        <v>589</v>
      </c>
      <c r="J128" s="208" t="s">
        <v>590</v>
      </c>
      <c r="K128" s="133" t="s">
        <v>516</v>
      </c>
      <c r="L128" s="150"/>
      <c r="M128" s="151"/>
      <c r="N128" s="128"/>
      <c r="O128" s="128"/>
      <c r="P128" s="152"/>
    </row>
    <row r="129" spans="2:16" ht="12.75">
      <c r="B129" s="128"/>
      <c r="C129" s="233"/>
      <c r="D129" s="202"/>
      <c r="E129" s="122"/>
      <c r="F129" s="233"/>
      <c r="G129" s="210"/>
      <c r="H129" s="126" t="s">
        <v>721</v>
      </c>
      <c r="I129" s="210" t="s">
        <v>444</v>
      </c>
      <c r="J129" s="208" t="s">
        <v>445</v>
      </c>
      <c r="K129" s="133" t="s">
        <v>516</v>
      </c>
      <c r="L129" s="150"/>
      <c r="M129" s="151"/>
      <c r="N129" s="128"/>
      <c r="O129" s="128"/>
      <c r="P129" s="152"/>
    </row>
    <row r="130" spans="2:16" ht="12.75">
      <c r="B130" s="128"/>
      <c r="C130" s="233"/>
      <c r="D130" s="202"/>
      <c r="E130" s="122"/>
      <c r="F130" s="233"/>
      <c r="G130" s="210"/>
      <c r="H130" s="126" t="s">
        <v>723</v>
      </c>
      <c r="I130" s="210" t="s">
        <v>591</v>
      </c>
      <c r="J130" s="208" t="s">
        <v>549</v>
      </c>
      <c r="K130" s="133" t="s">
        <v>516</v>
      </c>
      <c r="L130" s="150"/>
      <c r="M130" s="151"/>
      <c r="N130" s="128"/>
      <c r="O130" s="128"/>
      <c r="P130" s="152"/>
    </row>
    <row r="131" spans="2:16" ht="12.75">
      <c r="B131" s="128"/>
      <c r="C131" s="233"/>
      <c r="D131" s="202"/>
      <c r="E131" s="122"/>
      <c r="F131" s="233"/>
      <c r="G131" s="210"/>
      <c r="H131" s="126" t="s">
        <v>724</v>
      </c>
      <c r="I131" s="210" t="s">
        <v>592</v>
      </c>
      <c r="J131" s="208" t="s">
        <v>341</v>
      </c>
      <c r="K131" s="133" t="s">
        <v>554</v>
      </c>
      <c r="L131" s="150"/>
      <c r="M131" s="151"/>
      <c r="N131" s="128"/>
      <c r="O131" s="128"/>
      <c r="P131" s="152"/>
    </row>
    <row r="132" spans="2:16" ht="12.75">
      <c r="B132" s="128"/>
      <c r="C132" s="233"/>
      <c r="D132" s="202"/>
      <c r="E132" s="122"/>
      <c r="F132" s="233"/>
      <c r="G132" s="210"/>
      <c r="H132" s="126" t="s">
        <v>473</v>
      </c>
      <c r="I132" s="210" t="s">
        <v>203</v>
      </c>
      <c r="J132" s="208" t="s">
        <v>340</v>
      </c>
      <c r="K132" s="133" t="s">
        <v>537</v>
      </c>
      <c r="L132" s="150"/>
      <c r="M132" s="151"/>
      <c r="N132" s="128"/>
      <c r="O132" s="128"/>
      <c r="P132" s="152"/>
    </row>
    <row r="133" spans="2:16" ht="12.75">
      <c r="B133" s="128"/>
      <c r="C133" s="233"/>
      <c r="D133" s="202"/>
      <c r="E133" s="122"/>
      <c r="F133" s="233"/>
      <c r="G133" s="210"/>
      <c r="H133" s="126" t="s">
        <v>486</v>
      </c>
      <c r="I133" s="210" t="s">
        <v>202</v>
      </c>
      <c r="J133" s="208" t="s">
        <v>442</v>
      </c>
      <c r="K133" s="133" t="s">
        <v>537</v>
      </c>
      <c r="L133" s="150"/>
      <c r="M133" s="151"/>
      <c r="N133" s="128"/>
      <c r="O133" s="128"/>
      <c r="P133" s="152"/>
    </row>
    <row r="134" spans="2:16" ht="12.75">
      <c r="B134" s="128"/>
      <c r="C134" s="233"/>
      <c r="D134" s="202"/>
      <c r="E134" s="122"/>
      <c r="F134" s="233"/>
      <c r="G134" s="210"/>
      <c r="H134" s="126" t="s">
        <v>485</v>
      </c>
      <c r="I134" s="210" t="s">
        <v>201</v>
      </c>
      <c r="J134" s="208" t="s">
        <v>526</v>
      </c>
      <c r="K134" s="133" t="s">
        <v>537</v>
      </c>
      <c r="L134" s="150"/>
      <c r="M134" s="151"/>
      <c r="N134" s="128"/>
      <c r="O134" s="128"/>
      <c r="P134" s="152"/>
    </row>
    <row r="135" spans="2:16" ht="12.75">
      <c r="B135" s="128"/>
      <c r="C135" s="233"/>
      <c r="D135" s="202"/>
      <c r="E135" s="122"/>
      <c r="F135" s="233"/>
      <c r="G135" s="210"/>
      <c r="H135" s="126" t="s">
        <v>487</v>
      </c>
      <c r="I135" s="210" t="s">
        <v>396</v>
      </c>
      <c r="J135" s="208" t="s">
        <v>209</v>
      </c>
      <c r="K135" s="133" t="s">
        <v>537</v>
      </c>
      <c r="L135" s="150"/>
      <c r="M135" s="151"/>
      <c r="N135" s="128"/>
      <c r="O135" s="128"/>
      <c r="P135" s="152"/>
    </row>
    <row r="136" spans="1:16" ht="12.75">
      <c r="A136" s="211">
        <f>A127+1</f>
        <v>33</v>
      </c>
      <c r="B136" s="128" t="s">
        <v>5</v>
      </c>
      <c r="C136" s="233" t="s">
        <v>188</v>
      </c>
      <c r="D136" s="202" t="s">
        <v>150</v>
      </c>
      <c r="E136" s="122">
        <v>1</v>
      </c>
      <c r="F136" s="233" t="s">
        <v>333</v>
      </c>
      <c r="G136" s="210" t="s">
        <v>580</v>
      </c>
      <c r="H136" s="126" t="s">
        <v>707</v>
      </c>
      <c r="I136" s="210" t="s">
        <v>307</v>
      </c>
      <c r="J136" s="208" t="s">
        <v>356</v>
      </c>
      <c r="K136" s="133" t="s">
        <v>516</v>
      </c>
      <c r="L136" s="150"/>
      <c r="M136" s="151"/>
      <c r="N136" s="128"/>
      <c r="O136" s="128"/>
      <c r="P136" s="152"/>
    </row>
    <row r="137" spans="2:16" ht="12.75">
      <c r="B137" s="128"/>
      <c r="C137" s="233"/>
      <c r="D137" s="202"/>
      <c r="E137" s="122"/>
      <c r="F137" s="233"/>
      <c r="G137" s="210"/>
      <c r="H137" s="126" t="s">
        <v>722</v>
      </c>
      <c r="I137" s="210" t="s">
        <v>589</v>
      </c>
      <c r="J137" s="208" t="s">
        <v>590</v>
      </c>
      <c r="K137" s="133" t="s">
        <v>516</v>
      </c>
      <c r="L137" s="150"/>
      <c r="M137" s="151"/>
      <c r="N137" s="128"/>
      <c r="O137" s="128"/>
      <c r="P137" s="152"/>
    </row>
    <row r="138" spans="2:16" ht="12.75">
      <c r="B138" s="128"/>
      <c r="C138" s="233"/>
      <c r="D138" s="202"/>
      <c r="E138" s="122"/>
      <c r="F138" s="233"/>
      <c r="G138" s="210"/>
      <c r="H138" s="126" t="s">
        <v>721</v>
      </c>
      <c r="I138" s="210" t="s">
        <v>444</v>
      </c>
      <c r="J138" s="208" t="s">
        <v>445</v>
      </c>
      <c r="K138" s="133" t="s">
        <v>516</v>
      </c>
      <c r="L138" s="150"/>
      <c r="M138" s="151"/>
      <c r="N138" s="128"/>
      <c r="O138" s="128"/>
      <c r="P138" s="152"/>
    </row>
    <row r="139" spans="2:16" ht="12.75">
      <c r="B139" s="128"/>
      <c r="C139" s="233"/>
      <c r="D139" s="202"/>
      <c r="E139" s="122"/>
      <c r="F139" s="233"/>
      <c r="G139" s="210"/>
      <c r="H139" s="126" t="s">
        <v>723</v>
      </c>
      <c r="I139" s="210" t="s">
        <v>591</v>
      </c>
      <c r="J139" s="208" t="s">
        <v>549</v>
      </c>
      <c r="K139" s="133" t="s">
        <v>516</v>
      </c>
      <c r="L139" s="150"/>
      <c r="M139" s="151"/>
      <c r="N139" s="128"/>
      <c r="O139" s="128"/>
      <c r="P139" s="152"/>
    </row>
    <row r="140" spans="2:16" ht="12.75">
      <c r="B140" s="128"/>
      <c r="C140" s="233"/>
      <c r="D140" s="202"/>
      <c r="E140" s="122"/>
      <c r="F140" s="233"/>
      <c r="G140" s="210"/>
      <c r="H140" s="126" t="s">
        <v>724</v>
      </c>
      <c r="I140" s="210" t="s">
        <v>592</v>
      </c>
      <c r="J140" s="208" t="s">
        <v>341</v>
      </c>
      <c r="K140" s="133" t="s">
        <v>554</v>
      </c>
      <c r="L140" s="150"/>
      <c r="M140" s="151"/>
      <c r="N140" s="128"/>
      <c r="O140" s="128"/>
      <c r="P140" s="152"/>
    </row>
    <row r="141" spans="2:16" ht="12.75">
      <c r="B141" s="128"/>
      <c r="C141" s="233"/>
      <c r="D141" s="202"/>
      <c r="E141" s="122"/>
      <c r="F141" s="233"/>
      <c r="G141" s="210"/>
      <c r="H141" s="126" t="s">
        <v>473</v>
      </c>
      <c r="I141" s="210" t="s">
        <v>203</v>
      </c>
      <c r="J141" s="208" t="s">
        <v>340</v>
      </c>
      <c r="K141" s="133" t="s">
        <v>537</v>
      </c>
      <c r="L141" s="150"/>
      <c r="M141" s="151"/>
      <c r="N141" s="128"/>
      <c r="O141" s="128"/>
      <c r="P141" s="152"/>
    </row>
    <row r="142" spans="2:16" ht="12.75">
      <c r="B142" s="128"/>
      <c r="C142" s="233"/>
      <c r="D142" s="202"/>
      <c r="E142" s="122"/>
      <c r="F142" s="233"/>
      <c r="G142" s="210"/>
      <c r="H142" s="126" t="s">
        <v>486</v>
      </c>
      <c r="I142" s="210" t="s">
        <v>202</v>
      </c>
      <c r="J142" s="208" t="s">
        <v>442</v>
      </c>
      <c r="K142" s="133" t="s">
        <v>537</v>
      </c>
      <c r="L142" s="150"/>
      <c r="M142" s="151"/>
      <c r="N142" s="128"/>
      <c r="O142" s="128"/>
      <c r="P142" s="152"/>
    </row>
    <row r="143" spans="2:16" ht="12.75">
      <c r="B143" s="128"/>
      <c r="C143" s="233"/>
      <c r="D143" s="202"/>
      <c r="E143" s="122"/>
      <c r="F143" s="233"/>
      <c r="G143" s="210"/>
      <c r="H143" s="126" t="s">
        <v>485</v>
      </c>
      <c r="I143" s="210" t="s">
        <v>201</v>
      </c>
      <c r="J143" s="208" t="s">
        <v>526</v>
      </c>
      <c r="K143" s="133" t="s">
        <v>537</v>
      </c>
      <c r="L143" s="150"/>
      <c r="M143" s="151"/>
      <c r="N143" s="128"/>
      <c r="O143" s="128"/>
      <c r="P143" s="152"/>
    </row>
    <row r="144" spans="2:16" ht="12.75">
      <c r="B144" s="128"/>
      <c r="C144" s="233"/>
      <c r="D144" s="202"/>
      <c r="E144" s="122"/>
      <c r="F144" s="233"/>
      <c r="G144" s="210"/>
      <c r="H144" s="126" t="s">
        <v>487</v>
      </c>
      <c r="I144" s="210" t="s">
        <v>396</v>
      </c>
      <c r="J144" s="208" t="s">
        <v>209</v>
      </c>
      <c r="K144" s="133" t="s">
        <v>537</v>
      </c>
      <c r="L144" s="150"/>
      <c r="M144" s="151"/>
      <c r="N144" s="128"/>
      <c r="O144" s="128"/>
      <c r="P144" s="152"/>
    </row>
    <row r="145" spans="1:16" ht="12.75">
      <c r="A145" s="211">
        <f>A136+1</f>
        <v>34</v>
      </c>
      <c r="B145" s="128" t="s">
        <v>5</v>
      </c>
      <c r="C145" s="233" t="s">
        <v>188</v>
      </c>
      <c r="D145" s="202" t="s">
        <v>150</v>
      </c>
      <c r="E145" s="122">
        <v>1</v>
      </c>
      <c r="F145" s="233" t="s">
        <v>333</v>
      </c>
      <c r="G145" s="210" t="s">
        <v>581</v>
      </c>
      <c r="H145" s="126" t="s">
        <v>707</v>
      </c>
      <c r="I145" s="210" t="s">
        <v>307</v>
      </c>
      <c r="J145" s="208" t="s">
        <v>356</v>
      </c>
      <c r="K145" s="133" t="s">
        <v>516</v>
      </c>
      <c r="L145" s="150"/>
      <c r="M145" s="151"/>
      <c r="N145" s="128"/>
      <c r="O145" s="128"/>
      <c r="P145" s="152"/>
    </row>
    <row r="146" spans="2:16" ht="12.75">
      <c r="B146" s="128"/>
      <c r="C146" s="233"/>
      <c r="D146" s="202"/>
      <c r="E146" s="122"/>
      <c r="F146" s="233"/>
      <c r="G146" s="210"/>
      <c r="H146" s="126" t="s">
        <v>722</v>
      </c>
      <c r="I146" s="210" t="s">
        <v>589</v>
      </c>
      <c r="J146" s="208" t="s">
        <v>590</v>
      </c>
      <c r="K146" s="133" t="s">
        <v>516</v>
      </c>
      <c r="L146" s="150"/>
      <c r="M146" s="151"/>
      <c r="N146" s="128"/>
      <c r="O146" s="128"/>
      <c r="P146" s="152"/>
    </row>
    <row r="147" spans="2:16" ht="12.75">
      <c r="B147" s="128"/>
      <c r="C147" s="233"/>
      <c r="D147" s="202"/>
      <c r="E147" s="122"/>
      <c r="F147" s="233"/>
      <c r="G147" s="210"/>
      <c r="H147" s="126" t="s">
        <v>721</v>
      </c>
      <c r="I147" s="210" t="s">
        <v>444</v>
      </c>
      <c r="J147" s="208" t="s">
        <v>445</v>
      </c>
      <c r="K147" s="133" t="s">
        <v>516</v>
      </c>
      <c r="L147" s="150"/>
      <c r="M147" s="151"/>
      <c r="N147" s="128"/>
      <c r="O147" s="128"/>
      <c r="P147" s="152"/>
    </row>
    <row r="148" spans="2:16" ht="12.75">
      <c r="B148" s="128"/>
      <c r="C148" s="233"/>
      <c r="D148" s="202"/>
      <c r="E148" s="122"/>
      <c r="F148" s="233"/>
      <c r="G148" s="210"/>
      <c r="H148" s="126" t="s">
        <v>723</v>
      </c>
      <c r="I148" s="210" t="s">
        <v>591</v>
      </c>
      <c r="J148" s="208" t="s">
        <v>549</v>
      </c>
      <c r="K148" s="133" t="s">
        <v>516</v>
      </c>
      <c r="L148" s="150"/>
      <c r="M148" s="151"/>
      <c r="N148" s="128"/>
      <c r="O148" s="128"/>
      <c r="P148" s="152"/>
    </row>
    <row r="149" spans="2:16" ht="12.75">
      <c r="B149" s="128"/>
      <c r="C149" s="233"/>
      <c r="D149" s="202"/>
      <c r="E149" s="122"/>
      <c r="F149" s="233"/>
      <c r="G149" s="210"/>
      <c r="H149" s="126" t="s">
        <v>724</v>
      </c>
      <c r="I149" s="210" t="s">
        <v>592</v>
      </c>
      <c r="J149" s="208" t="s">
        <v>341</v>
      </c>
      <c r="K149" s="133" t="s">
        <v>554</v>
      </c>
      <c r="L149" s="150"/>
      <c r="M149" s="151"/>
      <c r="N149" s="128"/>
      <c r="O149" s="128"/>
      <c r="P149" s="152"/>
    </row>
    <row r="150" spans="2:16" ht="12.75">
      <c r="B150" s="128"/>
      <c r="C150" s="233"/>
      <c r="D150" s="202"/>
      <c r="E150" s="122"/>
      <c r="F150" s="233"/>
      <c r="G150" s="210"/>
      <c r="H150" s="126" t="s">
        <v>473</v>
      </c>
      <c r="I150" s="210" t="s">
        <v>203</v>
      </c>
      <c r="J150" s="208" t="s">
        <v>340</v>
      </c>
      <c r="K150" s="133" t="s">
        <v>537</v>
      </c>
      <c r="L150" s="150"/>
      <c r="M150" s="151"/>
      <c r="N150" s="128"/>
      <c r="O150" s="128"/>
      <c r="P150" s="152"/>
    </row>
    <row r="151" spans="2:16" ht="12.75">
      <c r="B151" s="128"/>
      <c r="C151" s="233"/>
      <c r="D151" s="202"/>
      <c r="E151" s="122"/>
      <c r="F151" s="233"/>
      <c r="G151" s="210"/>
      <c r="H151" s="126" t="s">
        <v>486</v>
      </c>
      <c r="I151" s="210" t="s">
        <v>202</v>
      </c>
      <c r="J151" s="208" t="s">
        <v>442</v>
      </c>
      <c r="K151" s="133" t="s">
        <v>537</v>
      </c>
      <c r="L151" s="150"/>
      <c r="M151" s="151"/>
      <c r="N151" s="128"/>
      <c r="O151" s="128"/>
      <c r="P151" s="152"/>
    </row>
    <row r="152" spans="2:16" ht="12.75">
      <c r="B152" s="128"/>
      <c r="C152" s="233"/>
      <c r="D152" s="202"/>
      <c r="E152" s="122"/>
      <c r="F152" s="233"/>
      <c r="G152" s="210"/>
      <c r="H152" s="126" t="s">
        <v>485</v>
      </c>
      <c r="I152" s="210" t="s">
        <v>201</v>
      </c>
      <c r="J152" s="208" t="s">
        <v>526</v>
      </c>
      <c r="K152" s="133" t="s">
        <v>537</v>
      </c>
      <c r="L152" s="150"/>
      <c r="M152" s="151"/>
      <c r="N152" s="128"/>
      <c r="O152" s="128"/>
      <c r="P152" s="152"/>
    </row>
    <row r="153" spans="2:16" ht="12.75">
      <c r="B153" s="128"/>
      <c r="C153" s="233"/>
      <c r="D153" s="202"/>
      <c r="E153" s="122"/>
      <c r="F153" s="233"/>
      <c r="G153" s="210"/>
      <c r="H153" s="126" t="s">
        <v>487</v>
      </c>
      <c r="I153" s="210" t="s">
        <v>396</v>
      </c>
      <c r="J153" s="208" t="s">
        <v>209</v>
      </c>
      <c r="K153" s="133" t="s">
        <v>537</v>
      </c>
      <c r="L153" s="150"/>
      <c r="M153" s="151"/>
      <c r="N153" s="128"/>
      <c r="O153" s="128"/>
      <c r="P153" s="152"/>
    </row>
    <row r="154" spans="1:16" ht="12.75">
      <c r="A154" s="211">
        <f>A145+1</f>
        <v>35</v>
      </c>
      <c r="B154" s="128" t="s">
        <v>5</v>
      </c>
      <c r="C154" s="233" t="s">
        <v>188</v>
      </c>
      <c r="D154" s="202" t="s">
        <v>150</v>
      </c>
      <c r="E154" s="122">
        <v>1</v>
      </c>
      <c r="F154" s="233" t="s">
        <v>333</v>
      </c>
      <c r="G154" s="210" t="s">
        <v>582</v>
      </c>
      <c r="H154" s="126" t="s">
        <v>707</v>
      </c>
      <c r="I154" s="210" t="s">
        <v>307</v>
      </c>
      <c r="J154" s="208" t="s">
        <v>356</v>
      </c>
      <c r="K154" s="133" t="s">
        <v>516</v>
      </c>
      <c r="L154" s="150"/>
      <c r="M154" s="151"/>
      <c r="N154" s="128"/>
      <c r="O154" s="128"/>
      <c r="P154" s="152"/>
    </row>
    <row r="155" spans="2:16" ht="12.75">
      <c r="B155" s="128"/>
      <c r="C155" s="233"/>
      <c r="D155" s="202"/>
      <c r="E155" s="122"/>
      <c r="F155" s="233"/>
      <c r="G155" s="210"/>
      <c r="H155" s="126" t="s">
        <v>722</v>
      </c>
      <c r="I155" s="210" t="s">
        <v>589</v>
      </c>
      <c r="J155" s="208" t="s">
        <v>590</v>
      </c>
      <c r="K155" s="133" t="s">
        <v>516</v>
      </c>
      <c r="L155" s="150"/>
      <c r="M155" s="151"/>
      <c r="N155" s="128"/>
      <c r="O155" s="128"/>
      <c r="P155" s="152"/>
    </row>
    <row r="156" spans="2:16" ht="12.75">
      <c r="B156" s="128"/>
      <c r="C156" s="233"/>
      <c r="D156" s="202"/>
      <c r="E156" s="122"/>
      <c r="F156" s="233"/>
      <c r="G156" s="210"/>
      <c r="H156" s="126" t="s">
        <v>721</v>
      </c>
      <c r="I156" s="210" t="s">
        <v>444</v>
      </c>
      <c r="J156" s="208" t="s">
        <v>445</v>
      </c>
      <c r="K156" s="133" t="s">
        <v>516</v>
      </c>
      <c r="L156" s="150"/>
      <c r="M156" s="151"/>
      <c r="N156" s="128"/>
      <c r="O156" s="128"/>
      <c r="P156" s="152"/>
    </row>
    <row r="157" spans="2:16" ht="12.75">
      <c r="B157" s="128"/>
      <c r="C157" s="233"/>
      <c r="D157" s="202"/>
      <c r="E157" s="122"/>
      <c r="F157" s="233"/>
      <c r="G157" s="210"/>
      <c r="H157" s="126" t="s">
        <v>723</v>
      </c>
      <c r="I157" s="210" t="s">
        <v>591</v>
      </c>
      <c r="J157" s="208" t="s">
        <v>549</v>
      </c>
      <c r="K157" s="133" t="s">
        <v>516</v>
      </c>
      <c r="L157" s="150"/>
      <c r="M157" s="151"/>
      <c r="N157" s="128"/>
      <c r="O157" s="128"/>
      <c r="P157" s="152"/>
    </row>
    <row r="158" spans="2:16" ht="12.75">
      <c r="B158" s="128"/>
      <c r="C158" s="233"/>
      <c r="D158" s="202"/>
      <c r="E158" s="122"/>
      <c r="F158" s="233"/>
      <c r="G158" s="210"/>
      <c r="H158" s="126" t="s">
        <v>724</v>
      </c>
      <c r="I158" s="210" t="s">
        <v>592</v>
      </c>
      <c r="J158" s="208" t="s">
        <v>341</v>
      </c>
      <c r="K158" s="133" t="s">
        <v>554</v>
      </c>
      <c r="L158" s="150"/>
      <c r="M158" s="151"/>
      <c r="N158" s="128"/>
      <c r="O158" s="128"/>
      <c r="P158" s="152"/>
    </row>
    <row r="159" spans="2:16" ht="12.75">
      <c r="B159" s="128"/>
      <c r="C159" s="233"/>
      <c r="D159" s="202"/>
      <c r="E159" s="122"/>
      <c r="F159" s="233"/>
      <c r="G159" s="210"/>
      <c r="H159" s="126" t="s">
        <v>473</v>
      </c>
      <c r="I159" s="210" t="s">
        <v>203</v>
      </c>
      <c r="J159" s="208" t="s">
        <v>340</v>
      </c>
      <c r="K159" s="133" t="s">
        <v>537</v>
      </c>
      <c r="L159" s="150"/>
      <c r="M159" s="151"/>
      <c r="N159" s="128"/>
      <c r="O159" s="128"/>
      <c r="P159" s="152"/>
    </row>
    <row r="160" spans="2:16" ht="12.75">
      <c r="B160" s="128"/>
      <c r="C160" s="233"/>
      <c r="D160" s="202"/>
      <c r="E160" s="122"/>
      <c r="F160" s="233"/>
      <c r="G160" s="210"/>
      <c r="H160" s="126" t="s">
        <v>486</v>
      </c>
      <c r="I160" s="210" t="s">
        <v>202</v>
      </c>
      <c r="J160" s="208" t="s">
        <v>442</v>
      </c>
      <c r="K160" s="133" t="s">
        <v>537</v>
      </c>
      <c r="L160" s="150"/>
      <c r="M160" s="151"/>
      <c r="N160" s="128"/>
      <c r="O160" s="128"/>
      <c r="P160" s="152"/>
    </row>
    <row r="161" spans="2:16" ht="12.75">
      <c r="B161" s="128"/>
      <c r="C161" s="233"/>
      <c r="D161" s="202"/>
      <c r="E161" s="122"/>
      <c r="F161" s="233"/>
      <c r="G161" s="210"/>
      <c r="H161" s="126" t="s">
        <v>485</v>
      </c>
      <c r="I161" s="210" t="s">
        <v>201</v>
      </c>
      <c r="J161" s="208" t="s">
        <v>526</v>
      </c>
      <c r="K161" s="133" t="s">
        <v>537</v>
      </c>
      <c r="L161" s="150"/>
      <c r="M161" s="151"/>
      <c r="N161" s="128"/>
      <c r="O161" s="128"/>
      <c r="P161" s="152"/>
    </row>
    <row r="162" spans="2:16" ht="12.75">
      <c r="B162" s="128"/>
      <c r="C162" s="233"/>
      <c r="D162" s="202"/>
      <c r="E162" s="122"/>
      <c r="F162" s="233"/>
      <c r="G162" s="210"/>
      <c r="H162" s="126" t="s">
        <v>487</v>
      </c>
      <c r="I162" s="210" t="s">
        <v>396</v>
      </c>
      <c r="J162" s="208" t="s">
        <v>209</v>
      </c>
      <c r="K162" s="133" t="s">
        <v>537</v>
      </c>
      <c r="L162" s="150"/>
      <c r="M162" s="151"/>
      <c r="N162" s="128"/>
      <c r="O162" s="128"/>
      <c r="P162" s="152"/>
    </row>
    <row r="163" spans="1:16" ht="12.75">
      <c r="A163" s="211">
        <f>A154+1</f>
        <v>36</v>
      </c>
      <c r="B163" s="128" t="s">
        <v>5</v>
      </c>
      <c r="C163" s="233" t="s">
        <v>188</v>
      </c>
      <c r="D163" s="202" t="s">
        <v>150</v>
      </c>
      <c r="E163" s="122">
        <v>1</v>
      </c>
      <c r="F163" s="233" t="s">
        <v>333</v>
      </c>
      <c r="G163" s="210" t="s">
        <v>583</v>
      </c>
      <c r="H163" s="126" t="s">
        <v>707</v>
      </c>
      <c r="I163" s="210" t="s">
        <v>307</v>
      </c>
      <c r="J163" s="208" t="s">
        <v>356</v>
      </c>
      <c r="K163" s="133" t="s">
        <v>516</v>
      </c>
      <c r="L163" s="150"/>
      <c r="M163" s="151"/>
      <c r="N163" s="128"/>
      <c r="O163" s="128"/>
      <c r="P163" s="152"/>
    </row>
    <row r="164" spans="2:16" ht="12.75">
      <c r="B164" s="128"/>
      <c r="C164" s="233"/>
      <c r="D164" s="202"/>
      <c r="E164" s="122"/>
      <c r="F164" s="233"/>
      <c r="G164" s="210"/>
      <c r="H164" s="126" t="s">
        <v>722</v>
      </c>
      <c r="I164" s="210" t="s">
        <v>589</v>
      </c>
      <c r="J164" s="208" t="s">
        <v>590</v>
      </c>
      <c r="K164" s="133" t="s">
        <v>516</v>
      </c>
      <c r="L164" s="150"/>
      <c r="M164" s="151"/>
      <c r="N164" s="128"/>
      <c r="O164" s="128"/>
      <c r="P164" s="152"/>
    </row>
    <row r="165" spans="2:16" ht="12.75">
      <c r="B165" s="128"/>
      <c r="C165" s="233"/>
      <c r="D165" s="202"/>
      <c r="E165" s="122"/>
      <c r="F165" s="233"/>
      <c r="G165" s="210"/>
      <c r="H165" s="126" t="s">
        <v>721</v>
      </c>
      <c r="I165" s="210" t="s">
        <v>444</v>
      </c>
      <c r="J165" s="208" t="s">
        <v>445</v>
      </c>
      <c r="K165" s="133" t="s">
        <v>516</v>
      </c>
      <c r="L165" s="150"/>
      <c r="M165" s="151"/>
      <c r="N165" s="128"/>
      <c r="O165" s="128"/>
      <c r="P165" s="152"/>
    </row>
    <row r="166" spans="2:16" ht="12.75">
      <c r="B166" s="128"/>
      <c r="C166" s="233"/>
      <c r="D166" s="202"/>
      <c r="E166" s="122"/>
      <c r="F166" s="233"/>
      <c r="G166" s="210"/>
      <c r="H166" s="126" t="s">
        <v>723</v>
      </c>
      <c r="I166" s="210" t="s">
        <v>591</v>
      </c>
      <c r="J166" s="208" t="s">
        <v>549</v>
      </c>
      <c r="K166" s="133" t="s">
        <v>516</v>
      </c>
      <c r="L166" s="150"/>
      <c r="M166" s="151"/>
      <c r="N166" s="128"/>
      <c r="O166" s="128"/>
      <c r="P166" s="152"/>
    </row>
    <row r="167" spans="2:16" ht="12.75">
      <c r="B167" s="128"/>
      <c r="C167" s="233"/>
      <c r="D167" s="202"/>
      <c r="E167" s="122"/>
      <c r="F167" s="233"/>
      <c r="G167" s="210"/>
      <c r="H167" s="126" t="s">
        <v>724</v>
      </c>
      <c r="I167" s="210" t="s">
        <v>592</v>
      </c>
      <c r="J167" s="208" t="s">
        <v>341</v>
      </c>
      <c r="K167" s="133" t="s">
        <v>554</v>
      </c>
      <c r="L167" s="150"/>
      <c r="M167" s="151"/>
      <c r="N167" s="128"/>
      <c r="O167" s="128"/>
      <c r="P167" s="152"/>
    </row>
    <row r="168" spans="2:16" ht="12.75">
      <c r="B168" s="128"/>
      <c r="C168" s="233"/>
      <c r="D168" s="202"/>
      <c r="E168" s="122"/>
      <c r="F168" s="233"/>
      <c r="G168" s="210"/>
      <c r="H168" s="126" t="s">
        <v>473</v>
      </c>
      <c r="I168" s="210" t="s">
        <v>203</v>
      </c>
      <c r="J168" s="208" t="s">
        <v>340</v>
      </c>
      <c r="K168" s="133" t="s">
        <v>537</v>
      </c>
      <c r="L168" s="150"/>
      <c r="M168" s="151"/>
      <c r="N168" s="128"/>
      <c r="O168" s="128"/>
      <c r="P168" s="152"/>
    </row>
    <row r="169" spans="2:16" ht="12.75">
      <c r="B169" s="128"/>
      <c r="C169" s="233"/>
      <c r="D169" s="202"/>
      <c r="E169" s="122"/>
      <c r="F169" s="233"/>
      <c r="G169" s="210"/>
      <c r="H169" s="126" t="s">
        <v>486</v>
      </c>
      <c r="I169" s="210" t="s">
        <v>202</v>
      </c>
      <c r="J169" s="208" t="s">
        <v>442</v>
      </c>
      <c r="K169" s="133" t="s">
        <v>537</v>
      </c>
      <c r="L169" s="150"/>
      <c r="M169" s="151"/>
      <c r="N169" s="128"/>
      <c r="O169" s="128"/>
      <c r="P169" s="152"/>
    </row>
    <row r="170" spans="2:16" ht="12.75">
      <c r="B170" s="128"/>
      <c r="C170" s="233"/>
      <c r="D170" s="202"/>
      <c r="E170" s="122"/>
      <c r="F170" s="233"/>
      <c r="G170" s="210"/>
      <c r="H170" s="126" t="s">
        <v>485</v>
      </c>
      <c r="I170" s="210" t="s">
        <v>201</v>
      </c>
      <c r="J170" s="208" t="s">
        <v>526</v>
      </c>
      <c r="K170" s="133" t="s">
        <v>537</v>
      </c>
      <c r="L170" s="150"/>
      <c r="M170" s="151"/>
      <c r="N170" s="128"/>
      <c r="O170" s="128"/>
      <c r="P170" s="152"/>
    </row>
    <row r="171" spans="2:16" ht="12.75">
      <c r="B171" s="128"/>
      <c r="C171" s="233"/>
      <c r="D171" s="202"/>
      <c r="E171" s="122"/>
      <c r="F171" s="233"/>
      <c r="G171" s="210"/>
      <c r="H171" s="126" t="s">
        <v>487</v>
      </c>
      <c r="I171" s="210" t="s">
        <v>396</v>
      </c>
      <c r="J171" s="208" t="s">
        <v>209</v>
      </c>
      <c r="K171" s="133" t="s">
        <v>537</v>
      </c>
      <c r="L171" s="150"/>
      <c r="M171" s="151"/>
      <c r="N171" s="128"/>
      <c r="O171" s="128"/>
      <c r="P171" s="152"/>
    </row>
    <row r="172" spans="1:16" ht="12.75">
      <c r="A172" s="211">
        <f>A163+1</f>
        <v>37</v>
      </c>
      <c r="B172" s="128" t="s">
        <v>5</v>
      </c>
      <c r="C172" s="233" t="s">
        <v>188</v>
      </c>
      <c r="D172" s="202" t="s">
        <v>150</v>
      </c>
      <c r="E172" s="122">
        <v>1</v>
      </c>
      <c r="F172" s="233" t="s">
        <v>333</v>
      </c>
      <c r="G172" s="210" t="s">
        <v>380</v>
      </c>
      <c r="H172" s="126" t="s">
        <v>487</v>
      </c>
      <c r="I172" s="210" t="s">
        <v>396</v>
      </c>
      <c r="J172" s="208" t="s">
        <v>209</v>
      </c>
      <c r="K172" s="133" t="s">
        <v>537</v>
      </c>
      <c r="L172" s="150"/>
      <c r="M172" s="151"/>
      <c r="N172" s="128"/>
      <c r="O172" s="128"/>
      <c r="P172" s="152"/>
    </row>
    <row r="173" spans="1:16" ht="12.75">
      <c r="A173" s="211">
        <f>A172+1</f>
        <v>38</v>
      </c>
      <c r="B173" s="128" t="s">
        <v>5</v>
      </c>
      <c r="C173" s="233" t="s">
        <v>188</v>
      </c>
      <c r="D173" s="202" t="s">
        <v>150</v>
      </c>
      <c r="E173" s="122">
        <v>1</v>
      </c>
      <c r="F173" s="233" t="s">
        <v>333</v>
      </c>
      <c r="G173" s="210" t="s">
        <v>584</v>
      </c>
      <c r="H173" s="126" t="s">
        <v>707</v>
      </c>
      <c r="I173" s="210" t="s">
        <v>307</v>
      </c>
      <c r="J173" s="208" t="s">
        <v>356</v>
      </c>
      <c r="K173" s="133" t="s">
        <v>516</v>
      </c>
      <c r="L173" s="150"/>
      <c r="M173" s="151"/>
      <c r="N173" s="128"/>
      <c r="O173" s="128"/>
      <c r="P173" s="152"/>
    </row>
    <row r="174" spans="2:16" ht="12.75">
      <c r="B174" s="128"/>
      <c r="C174" s="233"/>
      <c r="D174" s="202"/>
      <c r="E174" s="122"/>
      <c r="F174" s="233"/>
      <c r="G174" s="210"/>
      <c r="H174" s="126" t="s">
        <v>722</v>
      </c>
      <c r="I174" s="210" t="s">
        <v>589</v>
      </c>
      <c r="J174" s="208" t="s">
        <v>590</v>
      </c>
      <c r="K174" s="133" t="s">
        <v>516</v>
      </c>
      <c r="L174" s="150"/>
      <c r="M174" s="151"/>
      <c r="N174" s="128"/>
      <c r="O174" s="128"/>
      <c r="P174" s="152"/>
    </row>
    <row r="175" spans="2:16" ht="12.75">
      <c r="B175" s="128"/>
      <c r="C175" s="233"/>
      <c r="D175" s="202"/>
      <c r="E175" s="122"/>
      <c r="F175" s="233"/>
      <c r="G175" s="210"/>
      <c r="H175" s="126" t="s">
        <v>721</v>
      </c>
      <c r="I175" s="210" t="s">
        <v>444</v>
      </c>
      <c r="J175" s="208" t="s">
        <v>445</v>
      </c>
      <c r="K175" s="133" t="s">
        <v>516</v>
      </c>
      <c r="L175" s="150"/>
      <c r="M175" s="151"/>
      <c r="N175" s="128"/>
      <c r="O175" s="128"/>
      <c r="P175" s="152"/>
    </row>
    <row r="176" spans="2:16" ht="12.75">
      <c r="B176" s="128"/>
      <c r="C176" s="233"/>
      <c r="D176" s="202"/>
      <c r="E176" s="122"/>
      <c r="F176" s="233"/>
      <c r="G176" s="210"/>
      <c r="H176" s="126" t="s">
        <v>723</v>
      </c>
      <c r="I176" s="210" t="s">
        <v>591</v>
      </c>
      <c r="J176" s="208" t="s">
        <v>549</v>
      </c>
      <c r="K176" s="133" t="s">
        <v>516</v>
      </c>
      <c r="L176" s="150"/>
      <c r="M176" s="151"/>
      <c r="N176" s="128"/>
      <c r="O176" s="128"/>
      <c r="P176" s="152"/>
    </row>
    <row r="177" spans="2:16" ht="12.75">
      <c r="B177" s="128"/>
      <c r="C177" s="233"/>
      <c r="D177" s="202"/>
      <c r="E177" s="122"/>
      <c r="F177" s="233"/>
      <c r="G177" s="210"/>
      <c r="H177" s="126" t="s">
        <v>724</v>
      </c>
      <c r="I177" s="210" t="s">
        <v>592</v>
      </c>
      <c r="J177" s="208" t="s">
        <v>341</v>
      </c>
      <c r="K177" s="133" t="s">
        <v>554</v>
      </c>
      <c r="L177" s="150"/>
      <c r="M177" s="151"/>
      <c r="N177" s="128"/>
      <c r="O177" s="128"/>
      <c r="P177" s="152"/>
    </row>
    <row r="178" spans="2:16" ht="12.75">
      <c r="B178" s="128"/>
      <c r="C178" s="233"/>
      <c r="D178" s="202"/>
      <c r="E178" s="122"/>
      <c r="F178" s="233"/>
      <c r="G178" s="210"/>
      <c r="H178" s="126" t="s">
        <v>473</v>
      </c>
      <c r="I178" s="210" t="s">
        <v>203</v>
      </c>
      <c r="J178" s="208" t="s">
        <v>340</v>
      </c>
      <c r="K178" s="133" t="s">
        <v>537</v>
      </c>
      <c r="L178" s="150"/>
      <c r="M178" s="151"/>
      <c r="N178" s="128"/>
      <c r="O178" s="128"/>
      <c r="P178" s="152"/>
    </row>
    <row r="179" spans="2:16" ht="12.75">
      <c r="B179" s="128"/>
      <c r="C179" s="233"/>
      <c r="D179" s="202"/>
      <c r="E179" s="122"/>
      <c r="F179" s="233"/>
      <c r="G179" s="210"/>
      <c r="H179" s="126" t="s">
        <v>486</v>
      </c>
      <c r="I179" s="210" t="s">
        <v>202</v>
      </c>
      <c r="J179" s="208" t="s">
        <v>442</v>
      </c>
      <c r="K179" s="133" t="s">
        <v>537</v>
      </c>
      <c r="L179" s="150"/>
      <c r="M179" s="151"/>
      <c r="N179" s="128"/>
      <c r="O179" s="128"/>
      <c r="P179" s="152"/>
    </row>
    <row r="180" spans="2:16" ht="12.75">
      <c r="B180" s="128"/>
      <c r="C180" s="233"/>
      <c r="D180" s="202"/>
      <c r="E180" s="122"/>
      <c r="F180" s="233"/>
      <c r="G180" s="210"/>
      <c r="H180" s="126" t="s">
        <v>485</v>
      </c>
      <c r="I180" s="210" t="s">
        <v>201</v>
      </c>
      <c r="J180" s="208" t="s">
        <v>526</v>
      </c>
      <c r="K180" s="133" t="s">
        <v>537</v>
      </c>
      <c r="L180" s="150"/>
      <c r="M180" s="151"/>
      <c r="N180" s="128"/>
      <c r="O180" s="128"/>
      <c r="P180" s="152"/>
    </row>
    <row r="181" spans="2:16" ht="12.75">
      <c r="B181" s="128"/>
      <c r="C181" s="233"/>
      <c r="D181" s="202"/>
      <c r="E181" s="122"/>
      <c r="F181" s="233"/>
      <c r="G181" s="210"/>
      <c r="H181" s="126" t="s">
        <v>487</v>
      </c>
      <c r="I181" s="210" t="s">
        <v>396</v>
      </c>
      <c r="J181" s="208" t="s">
        <v>209</v>
      </c>
      <c r="K181" s="133" t="s">
        <v>537</v>
      </c>
      <c r="L181" s="150"/>
      <c r="M181" s="151"/>
      <c r="N181" s="128"/>
      <c r="O181" s="128"/>
      <c r="P181" s="152"/>
    </row>
    <row r="182" spans="1:16" ht="12.75">
      <c r="A182" s="211">
        <f>A173+1</f>
        <v>39</v>
      </c>
      <c r="B182" s="128" t="s">
        <v>5</v>
      </c>
      <c r="C182" s="233" t="s">
        <v>188</v>
      </c>
      <c r="D182" s="202" t="s">
        <v>150</v>
      </c>
      <c r="E182" s="122">
        <v>1</v>
      </c>
      <c r="F182" s="233" t="s">
        <v>333</v>
      </c>
      <c r="G182" s="210" t="s">
        <v>585</v>
      </c>
      <c r="H182" s="126" t="s">
        <v>707</v>
      </c>
      <c r="I182" s="210" t="s">
        <v>307</v>
      </c>
      <c r="J182" s="208" t="s">
        <v>356</v>
      </c>
      <c r="K182" s="133" t="s">
        <v>516</v>
      </c>
      <c r="L182" s="150"/>
      <c r="M182" s="151"/>
      <c r="N182" s="128"/>
      <c r="O182" s="128"/>
      <c r="P182" s="152"/>
    </row>
    <row r="183" spans="2:16" ht="12.75">
      <c r="B183" s="128"/>
      <c r="C183" s="233"/>
      <c r="D183" s="202"/>
      <c r="E183" s="122"/>
      <c r="F183" s="233"/>
      <c r="G183" s="210"/>
      <c r="H183" s="126" t="s">
        <v>722</v>
      </c>
      <c r="I183" s="210" t="s">
        <v>589</v>
      </c>
      <c r="J183" s="208" t="s">
        <v>590</v>
      </c>
      <c r="K183" s="133" t="s">
        <v>516</v>
      </c>
      <c r="L183" s="150"/>
      <c r="M183" s="151"/>
      <c r="N183" s="128"/>
      <c r="O183" s="128"/>
      <c r="P183" s="152"/>
    </row>
    <row r="184" spans="2:16" ht="12.75">
      <c r="B184" s="128"/>
      <c r="C184" s="233"/>
      <c r="D184" s="202"/>
      <c r="E184" s="122"/>
      <c r="F184" s="233"/>
      <c r="G184" s="210"/>
      <c r="H184" s="126" t="s">
        <v>721</v>
      </c>
      <c r="I184" s="210" t="s">
        <v>444</v>
      </c>
      <c r="J184" s="208" t="s">
        <v>445</v>
      </c>
      <c r="K184" s="133" t="s">
        <v>516</v>
      </c>
      <c r="L184" s="150"/>
      <c r="M184" s="151"/>
      <c r="N184" s="128"/>
      <c r="O184" s="128"/>
      <c r="P184" s="152"/>
    </row>
    <row r="185" spans="2:16" ht="12.75">
      <c r="B185" s="128"/>
      <c r="C185" s="233"/>
      <c r="D185" s="202"/>
      <c r="E185" s="122"/>
      <c r="F185" s="233"/>
      <c r="G185" s="210"/>
      <c r="H185" s="126" t="s">
        <v>723</v>
      </c>
      <c r="I185" s="210" t="s">
        <v>591</v>
      </c>
      <c r="J185" s="208" t="s">
        <v>549</v>
      </c>
      <c r="K185" s="133" t="s">
        <v>516</v>
      </c>
      <c r="L185" s="150"/>
      <c r="M185" s="151"/>
      <c r="N185" s="128"/>
      <c r="O185" s="128"/>
      <c r="P185" s="152"/>
    </row>
    <row r="186" spans="2:16" ht="12.75">
      <c r="B186" s="128"/>
      <c r="C186" s="233"/>
      <c r="D186" s="202"/>
      <c r="E186" s="122"/>
      <c r="F186" s="233"/>
      <c r="G186" s="210"/>
      <c r="H186" s="126" t="s">
        <v>724</v>
      </c>
      <c r="I186" s="210" t="s">
        <v>592</v>
      </c>
      <c r="J186" s="208" t="s">
        <v>341</v>
      </c>
      <c r="K186" s="133" t="s">
        <v>554</v>
      </c>
      <c r="L186" s="150"/>
      <c r="M186" s="151"/>
      <c r="N186" s="128"/>
      <c r="O186" s="128"/>
      <c r="P186" s="152"/>
    </row>
    <row r="187" spans="2:16" ht="12.75">
      <c r="B187" s="128"/>
      <c r="C187" s="233"/>
      <c r="D187" s="202"/>
      <c r="E187" s="122"/>
      <c r="F187" s="233"/>
      <c r="G187" s="210"/>
      <c r="H187" s="126" t="s">
        <v>473</v>
      </c>
      <c r="I187" s="210" t="s">
        <v>203</v>
      </c>
      <c r="J187" s="208" t="s">
        <v>340</v>
      </c>
      <c r="K187" s="133" t="s">
        <v>537</v>
      </c>
      <c r="L187" s="150"/>
      <c r="M187" s="151"/>
      <c r="N187" s="128"/>
      <c r="O187" s="128"/>
      <c r="P187" s="152"/>
    </row>
    <row r="188" spans="2:16" ht="12.75">
      <c r="B188" s="128"/>
      <c r="C188" s="233"/>
      <c r="D188" s="202"/>
      <c r="E188" s="122"/>
      <c r="F188" s="233"/>
      <c r="G188" s="210"/>
      <c r="H188" s="126" t="s">
        <v>486</v>
      </c>
      <c r="I188" s="210" t="s">
        <v>202</v>
      </c>
      <c r="J188" s="208" t="s">
        <v>442</v>
      </c>
      <c r="K188" s="133" t="s">
        <v>537</v>
      </c>
      <c r="L188" s="150"/>
      <c r="M188" s="151"/>
      <c r="N188" s="128"/>
      <c r="O188" s="128"/>
      <c r="P188" s="152"/>
    </row>
    <row r="189" spans="2:16" ht="12.75">
      <c r="B189" s="128"/>
      <c r="C189" s="233"/>
      <c r="D189" s="202"/>
      <c r="E189" s="122"/>
      <c r="F189" s="233"/>
      <c r="G189" s="210"/>
      <c r="H189" s="126" t="s">
        <v>485</v>
      </c>
      <c r="I189" s="210" t="s">
        <v>201</v>
      </c>
      <c r="J189" s="208" t="s">
        <v>526</v>
      </c>
      <c r="K189" s="133" t="s">
        <v>537</v>
      </c>
      <c r="L189" s="150"/>
      <c r="M189" s="151"/>
      <c r="N189" s="128"/>
      <c r="O189" s="128"/>
      <c r="P189" s="152"/>
    </row>
    <row r="190" spans="2:16" ht="12.75">
      <c r="B190" s="128"/>
      <c r="C190" s="233"/>
      <c r="D190" s="202"/>
      <c r="E190" s="122"/>
      <c r="F190" s="233"/>
      <c r="G190" s="210"/>
      <c r="H190" s="126" t="s">
        <v>487</v>
      </c>
      <c r="I190" s="210" t="s">
        <v>396</v>
      </c>
      <c r="J190" s="208" t="s">
        <v>209</v>
      </c>
      <c r="K190" s="133" t="s">
        <v>537</v>
      </c>
      <c r="L190" s="150"/>
      <c r="M190" s="151"/>
      <c r="N190" s="128"/>
      <c r="O190" s="128"/>
      <c r="P190" s="152"/>
    </row>
    <row r="191" spans="1:16" ht="12.75">
      <c r="A191" s="211">
        <f>A182+1</f>
        <v>40</v>
      </c>
      <c r="B191" s="128" t="s">
        <v>5</v>
      </c>
      <c r="C191" s="233" t="s">
        <v>188</v>
      </c>
      <c r="D191" s="202" t="s">
        <v>150</v>
      </c>
      <c r="E191" s="122">
        <v>1</v>
      </c>
      <c r="F191" s="233" t="s">
        <v>333</v>
      </c>
      <c r="G191" s="210" t="s">
        <v>586</v>
      </c>
      <c r="H191" s="126" t="s">
        <v>707</v>
      </c>
      <c r="I191" s="210" t="s">
        <v>307</v>
      </c>
      <c r="J191" s="208" t="s">
        <v>356</v>
      </c>
      <c r="K191" s="133" t="s">
        <v>516</v>
      </c>
      <c r="L191" s="150"/>
      <c r="M191" s="151"/>
      <c r="N191" s="128"/>
      <c r="O191" s="128"/>
      <c r="P191" s="152"/>
    </row>
    <row r="192" spans="2:16" ht="12.75">
      <c r="B192" s="128"/>
      <c r="C192" s="233"/>
      <c r="D192" s="202"/>
      <c r="E192" s="122"/>
      <c r="F192" s="233"/>
      <c r="G192" s="210"/>
      <c r="H192" s="126" t="s">
        <v>722</v>
      </c>
      <c r="I192" s="210" t="s">
        <v>589</v>
      </c>
      <c r="J192" s="208" t="s">
        <v>590</v>
      </c>
      <c r="K192" s="133" t="s">
        <v>516</v>
      </c>
      <c r="L192" s="150"/>
      <c r="M192" s="151"/>
      <c r="N192" s="128"/>
      <c r="O192" s="128"/>
      <c r="P192" s="152"/>
    </row>
    <row r="193" spans="2:16" ht="12.75">
      <c r="B193" s="128"/>
      <c r="C193" s="233"/>
      <c r="D193" s="202"/>
      <c r="E193" s="122"/>
      <c r="F193" s="233"/>
      <c r="G193" s="210"/>
      <c r="H193" s="126" t="s">
        <v>721</v>
      </c>
      <c r="I193" s="210" t="s">
        <v>444</v>
      </c>
      <c r="J193" s="208" t="s">
        <v>445</v>
      </c>
      <c r="K193" s="133" t="s">
        <v>516</v>
      </c>
      <c r="L193" s="150"/>
      <c r="M193" s="151"/>
      <c r="N193" s="128"/>
      <c r="O193" s="128"/>
      <c r="P193" s="152"/>
    </row>
    <row r="194" spans="2:16" ht="12.75">
      <c r="B194" s="128"/>
      <c r="C194" s="233"/>
      <c r="D194" s="202"/>
      <c r="E194" s="122"/>
      <c r="F194" s="233"/>
      <c r="G194" s="210"/>
      <c r="H194" s="126" t="s">
        <v>723</v>
      </c>
      <c r="I194" s="210" t="s">
        <v>591</v>
      </c>
      <c r="J194" s="208" t="s">
        <v>549</v>
      </c>
      <c r="K194" s="133" t="s">
        <v>516</v>
      </c>
      <c r="L194" s="150"/>
      <c r="M194" s="151"/>
      <c r="N194" s="128"/>
      <c r="O194" s="128"/>
      <c r="P194" s="152"/>
    </row>
    <row r="195" spans="2:16" ht="12.75">
      <c r="B195" s="128"/>
      <c r="C195" s="233"/>
      <c r="D195" s="202"/>
      <c r="E195" s="122"/>
      <c r="F195" s="233"/>
      <c r="G195" s="210"/>
      <c r="H195" s="126" t="s">
        <v>724</v>
      </c>
      <c r="I195" s="210" t="s">
        <v>592</v>
      </c>
      <c r="J195" s="208" t="s">
        <v>341</v>
      </c>
      <c r="K195" s="133" t="s">
        <v>554</v>
      </c>
      <c r="L195" s="150"/>
      <c r="M195" s="151"/>
      <c r="N195" s="128"/>
      <c r="O195" s="128"/>
      <c r="P195" s="152"/>
    </row>
    <row r="196" spans="2:16" ht="12.75">
      <c r="B196" s="128"/>
      <c r="C196" s="233"/>
      <c r="D196" s="202"/>
      <c r="E196" s="122"/>
      <c r="F196" s="233"/>
      <c r="G196" s="210"/>
      <c r="H196" s="126" t="s">
        <v>473</v>
      </c>
      <c r="I196" s="210" t="s">
        <v>203</v>
      </c>
      <c r="J196" s="208" t="s">
        <v>340</v>
      </c>
      <c r="K196" s="133" t="s">
        <v>537</v>
      </c>
      <c r="L196" s="150"/>
      <c r="M196" s="151"/>
      <c r="N196" s="128"/>
      <c r="O196" s="128"/>
      <c r="P196" s="152"/>
    </row>
    <row r="197" spans="2:16" ht="12.75">
      <c r="B197" s="128"/>
      <c r="C197" s="233"/>
      <c r="D197" s="202"/>
      <c r="E197" s="122"/>
      <c r="F197" s="233"/>
      <c r="G197" s="210"/>
      <c r="H197" s="126" t="s">
        <v>486</v>
      </c>
      <c r="I197" s="210" t="s">
        <v>202</v>
      </c>
      <c r="J197" s="208" t="s">
        <v>442</v>
      </c>
      <c r="K197" s="133" t="s">
        <v>537</v>
      </c>
      <c r="L197" s="150"/>
      <c r="M197" s="151"/>
      <c r="N197" s="128"/>
      <c r="O197" s="128"/>
      <c r="P197" s="152"/>
    </row>
    <row r="198" spans="2:16" ht="12.75">
      <c r="B198" s="128"/>
      <c r="C198" s="233"/>
      <c r="D198" s="202"/>
      <c r="E198" s="122"/>
      <c r="F198" s="233"/>
      <c r="G198" s="210"/>
      <c r="H198" s="126" t="s">
        <v>485</v>
      </c>
      <c r="I198" s="210" t="s">
        <v>201</v>
      </c>
      <c r="J198" s="208" t="s">
        <v>526</v>
      </c>
      <c r="K198" s="133" t="s">
        <v>537</v>
      </c>
      <c r="L198" s="150"/>
      <c r="M198" s="151"/>
      <c r="N198" s="128"/>
      <c r="O198" s="128"/>
      <c r="P198" s="152"/>
    </row>
    <row r="199" spans="2:16" ht="12.75">
      <c r="B199" s="128"/>
      <c r="C199" s="233"/>
      <c r="D199" s="202"/>
      <c r="E199" s="122"/>
      <c r="F199" s="233"/>
      <c r="G199" s="210"/>
      <c r="H199" s="126" t="s">
        <v>487</v>
      </c>
      <c r="I199" s="210" t="s">
        <v>396</v>
      </c>
      <c r="J199" s="208" t="s">
        <v>209</v>
      </c>
      <c r="K199" s="133" t="s">
        <v>537</v>
      </c>
      <c r="L199" s="150"/>
      <c r="M199" s="151"/>
      <c r="N199" s="128"/>
      <c r="O199" s="128"/>
      <c r="P199" s="152"/>
    </row>
    <row r="200" spans="1:16" ht="12.75">
      <c r="A200" s="211">
        <f>A191+1</f>
        <v>41</v>
      </c>
      <c r="B200" s="128" t="s">
        <v>5</v>
      </c>
      <c r="C200" s="233" t="s">
        <v>188</v>
      </c>
      <c r="D200" s="202" t="s">
        <v>150</v>
      </c>
      <c r="E200" s="122">
        <v>1</v>
      </c>
      <c r="F200" s="233" t="s">
        <v>333</v>
      </c>
      <c r="G200" s="210" t="s">
        <v>587</v>
      </c>
      <c r="H200" s="126" t="s">
        <v>707</v>
      </c>
      <c r="I200" s="210" t="s">
        <v>307</v>
      </c>
      <c r="J200" s="208" t="s">
        <v>356</v>
      </c>
      <c r="K200" s="133" t="s">
        <v>516</v>
      </c>
      <c r="L200" s="132"/>
      <c r="M200" s="151"/>
      <c r="N200" s="128"/>
      <c r="O200" s="128"/>
      <c r="P200" s="152"/>
    </row>
    <row r="201" spans="2:16" ht="12.75">
      <c r="B201" s="128"/>
      <c r="C201" s="233"/>
      <c r="D201" s="202"/>
      <c r="E201" s="122"/>
      <c r="F201" s="233"/>
      <c r="G201" s="210"/>
      <c r="H201" s="126" t="s">
        <v>722</v>
      </c>
      <c r="I201" s="210" t="s">
        <v>589</v>
      </c>
      <c r="J201" s="208" t="s">
        <v>590</v>
      </c>
      <c r="K201" s="133" t="s">
        <v>516</v>
      </c>
      <c r="L201" s="150"/>
      <c r="M201" s="151"/>
      <c r="N201" s="128"/>
      <c r="O201" s="128"/>
      <c r="P201" s="152"/>
    </row>
    <row r="202" spans="2:16" ht="12.75">
      <c r="B202" s="128"/>
      <c r="C202" s="233"/>
      <c r="D202" s="202"/>
      <c r="E202" s="122"/>
      <c r="F202" s="233"/>
      <c r="G202" s="210"/>
      <c r="H202" s="126" t="s">
        <v>721</v>
      </c>
      <c r="I202" s="210" t="s">
        <v>444</v>
      </c>
      <c r="J202" s="208" t="s">
        <v>445</v>
      </c>
      <c r="K202" s="133" t="s">
        <v>516</v>
      </c>
      <c r="L202" s="150"/>
      <c r="M202" s="151"/>
      <c r="N202" s="128"/>
      <c r="O202" s="128"/>
      <c r="P202" s="152"/>
    </row>
    <row r="203" spans="2:16" ht="12.75">
      <c r="B203" s="128"/>
      <c r="C203" s="233"/>
      <c r="D203" s="202"/>
      <c r="E203" s="122"/>
      <c r="F203" s="233"/>
      <c r="G203" s="210"/>
      <c r="H203" s="126" t="s">
        <v>723</v>
      </c>
      <c r="I203" s="210" t="s">
        <v>591</v>
      </c>
      <c r="J203" s="208" t="s">
        <v>549</v>
      </c>
      <c r="K203" s="133" t="s">
        <v>516</v>
      </c>
      <c r="L203" s="150"/>
      <c r="M203" s="151"/>
      <c r="N203" s="128"/>
      <c r="O203" s="128"/>
      <c r="P203" s="152"/>
    </row>
    <row r="204" spans="2:16" ht="12.75">
      <c r="B204" s="128"/>
      <c r="C204" s="233"/>
      <c r="D204" s="202"/>
      <c r="E204" s="122"/>
      <c r="F204" s="233"/>
      <c r="G204" s="210"/>
      <c r="H204" s="126" t="s">
        <v>724</v>
      </c>
      <c r="I204" s="210" t="s">
        <v>592</v>
      </c>
      <c r="J204" s="208" t="s">
        <v>341</v>
      </c>
      <c r="K204" s="133" t="s">
        <v>554</v>
      </c>
      <c r="L204" s="150"/>
      <c r="M204" s="151"/>
      <c r="N204" s="128"/>
      <c r="O204" s="128"/>
      <c r="P204" s="152"/>
    </row>
    <row r="205" spans="2:16" ht="12.75">
      <c r="B205" s="128"/>
      <c r="C205" s="233"/>
      <c r="D205" s="202"/>
      <c r="E205" s="122"/>
      <c r="F205" s="233"/>
      <c r="G205" s="210"/>
      <c r="H205" s="126" t="s">
        <v>473</v>
      </c>
      <c r="I205" s="210" t="s">
        <v>203</v>
      </c>
      <c r="J205" s="208" t="s">
        <v>340</v>
      </c>
      <c r="K205" s="133" t="s">
        <v>537</v>
      </c>
      <c r="L205" s="150"/>
      <c r="M205" s="151"/>
      <c r="N205" s="128"/>
      <c r="O205" s="128"/>
      <c r="P205" s="152"/>
    </row>
    <row r="206" spans="2:16" ht="12.75">
      <c r="B206" s="128"/>
      <c r="C206" s="233"/>
      <c r="D206" s="202"/>
      <c r="E206" s="122"/>
      <c r="F206" s="233"/>
      <c r="G206" s="210"/>
      <c r="H206" s="126" t="s">
        <v>486</v>
      </c>
      <c r="I206" s="210" t="s">
        <v>202</v>
      </c>
      <c r="J206" s="208" t="s">
        <v>442</v>
      </c>
      <c r="K206" s="133" t="s">
        <v>537</v>
      </c>
      <c r="L206" s="150"/>
      <c r="M206" s="151"/>
      <c r="N206" s="128"/>
      <c r="O206" s="128"/>
      <c r="P206" s="152"/>
    </row>
    <row r="207" spans="2:16" ht="12.75">
      <c r="B207" s="128"/>
      <c r="C207" s="233"/>
      <c r="D207" s="202"/>
      <c r="E207" s="122"/>
      <c r="F207" s="233"/>
      <c r="G207" s="210"/>
      <c r="H207" s="126" t="s">
        <v>485</v>
      </c>
      <c r="I207" s="210" t="s">
        <v>201</v>
      </c>
      <c r="J207" s="208" t="s">
        <v>526</v>
      </c>
      <c r="K207" s="133" t="s">
        <v>537</v>
      </c>
      <c r="L207" s="150"/>
      <c r="M207" s="151"/>
      <c r="N207" s="128"/>
      <c r="O207" s="128"/>
      <c r="P207" s="152"/>
    </row>
    <row r="208" spans="2:16" ht="12.75">
      <c r="B208" s="128"/>
      <c r="C208" s="233"/>
      <c r="D208" s="202"/>
      <c r="E208" s="122"/>
      <c r="F208" s="233"/>
      <c r="G208" s="210"/>
      <c r="H208" s="126" t="s">
        <v>487</v>
      </c>
      <c r="I208" s="210" t="s">
        <v>396</v>
      </c>
      <c r="J208" s="208" t="s">
        <v>209</v>
      </c>
      <c r="K208" s="133" t="s">
        <v>537</v>
      </c>
      <c r="L208" s="150"/>
      <c r="M208" s="151"/>
      <c r="N208" s="128"/>
      <c r="O208" s="128"/>
      <c r="P208" s="152"/>
    </row>
    <row r="209" spans="1:16" ht="12.75">
      <c r="A209" s="211">
        <f>A200+1</f>
        <v>42</v>
      </c>
      <c r="B209" s="128" t="s">
        <v>5</v>
      </c>
      <c r="C209" s="233" t="s">
        <v>188</v>
      </c>
      <c r="D209" s="202" t="s">
        <v>150</v>
      </c>
      <c r="E209" s="122">
        <v>1</v>
      </c>
      <c r="F209" s="233" t="s">
        <v>333</v>
      </c>
      <c r="G209" s="210" t="s">
        <v>588</v>
      </c>
      <c r="H209" s="126" t="s">
        <v>707</v>
      </c>
      <c r="I209" s="210" t="s">
        <v>307</v>
      </c>
      <c r="J209" s="208" t="s">
        <v>356</v>
      </c>
      <c r="K209" s="133" t="s">
        <v>516</v>
      </c>
      <c r="L209" s="132"/>
      <c r="M209" s="151"/>
      <c r="N209" s="128"/>
      <c r="O209" s="128"/>
      <c r="P209" s="284"/>
    </row>
    <row r="210" spans="2:16" ht="12.75">
      <c r="B210" s="128"/>
      <c r="C210" s="233"/>
      <c r="D210" s="202"/>
      <c r="E210" s="122"/>
      <c r="F210" s="233"/>
      <c r="G210" s="210"/>
      <c r="H210" s="126" t="s">
        <v>722</v>
      </c>
      <c r="I210" s="210" t="s">
        <v>589</v>
      </c>
      <c r="J210" s="208" t="s">
        <v>590</v>
      </c>
      <c r="K210" s="133" t="s">
        <v>516</v>
      </c>
      <c r="L210" s="150"/>
      <c r="M210" s="151"/>
      <c r="N210" s="128"/>
      <c r="O210" s="128"/>
      <c r="P210" s="152"/>
    </row>
    <row r="211" spans="2:16" ht="12.75">
      <c r="B211" s="128"/>
      <c r="C211" s="233"/>
      <c r="D211" s="202"/>
      <c r="E211" s="122"/>
      <c r="F211" s="233"/>
      <c r="G211" s="210"/>
      <c r="H211" s="126" t="s">
        <v>721</v>
      </c>
      <c r="I211" s="210" t="s">
        <v>444</v>
      </c>
      <c r="J211" s="208" t="s">
        <v>445</v>
      </c>
      <c r="K211" s="133" t="s">
        <v>516</v>
      </c>
      <c r="L211" s="150"/>
      <c r="M211" s="151"/>
      <c r="N211" s="128"/>
      <c r="O211" s="128"/>
      <c r="P211" s="152"/>
    </row>
    <row r="212" spans="2:16" ht="12.75">
      <c r="B212" s="128"/>
      <c r="C212" s="233"/>
      <c r="D212" s="202"/>
      <c r="E212" s="122"/>
      <c r="F212" s="233"/>
      <c r="G212" s="210"/>
      <c r="H212" s="126" t="s">
        <v>723</v>
      </c>
      <c r="I212" s="210" t="s">
        <v>591</v>
      </c>
      <c r="J212" s="208" t="s">
        <v>549</v>
      </c>
      <c r="K212" s="133" t="s">
        <v>516</v>
      </c>
      <c r="L212" s="150"/>
      <c r="M212" s="151"/>
      <c r="N212" s="128"/>
      <c r="O212" s="128"/>
      <c r="P212" s="152"/>
    </row>
    <row r="213" spans="2:16" ht="12.75">
      <c r="B213" s="128"/>
      <c r="C213" s="233"/>
      <c r="D213" s="202"/>
      <c r="E213" s="122"/>
      <c r="F213" s="233"/>
      <c r="G213" s="210"/>
      <c r="H213" s="126" t="s">
        <v>724</v>
      </c>
      <c r="I213" s="210" t="s">
        <v>592</v>
      </c>
      <c r="J213" s="208" t="s">
        <v>341</v>
      </c>
      <c r="K213" s="133" t="s">
        <v>554</v>
      </c>
      <c r="L213" s="150"/>
      <c r="M213" s="151"/>
      <c r="N213" s="128"/>
      <c r="O213" s="128"/>
      <c r="P213" s="152"/>
    </row>
    <row r="214" spans="2:16" ht="12.75">
      <c r="B214" s="128"/>
      <c r="C214" s="233"/>
      <c r="D214" s="202"/>
      <c r="E214" s="122"/>
      <c r="F214" s="233"/>
      <c r="G214" s="210"/>
      <c r="H214" s="126" t="s">
        <v>473</v>
      </c>
      <c r="I214" s="210" t="s">
        <v>203</v>
      </c>
      <c r="J214" s="208" t="s">
        <v>340</v>
      </c>
      <c r="K214" s="133" t="s">
        <v>537</v>
      </c>
      <c r="L214" s="150"/>
      <c r="M214" s="151"/>
      <c r="N214" s="128"/>
      <c r="O214" s="128"/>
      <c r="P214" s="152"/>
    </row>
    <row r="215" spans="2:16" ht="12.75">
      <c r="B215" s="128"/>
      <c r="C215" s="233"/>
      <c r="D215" s="202"/>
      <c r="E215" s="122"/>
      <c r="F215" s="233"/>
      <c r="G215" s="210"/>
      <c r="H215" s="126" t="s">
        <v>486</v>
      </c>
      <c r="I215" s="210" t="s">
        <v>202</v>
      </c>
      <c r="J215" s="208" t="s">
        <v>442</v>
      </c>
      <c r="K215" s="133" t="s">
        <v>537</v>
      </c>
      <c r="L215" s="150"/>
      <c r="M215" s="151"/>
      <c r="N215" s="128"/>
      <c r="O215" s="128"/>
      <c r="P215" s="152"/>
    </row>
    <row r="216" spans="2:16" ht="12.75">
      <c r="B216" s="128"/>
      <c r="C216" s="233"/>
      <c r="D216" s="202"/>
      <c r="E216" s="122"/>
      <c r="F216" s="233"/>
      <c r="G216" s="210"/>
      <c r="H216" s="126" t="s">
        <v>485</v>
      </c>
      <c r="I216" s="210" t="s">
        <v>201</v>
      </c>
      <c r="J216" s="208" t="s">
        <v>526</v>
      </c>
      <c r="K216" s="133" t="s">
        <v>537</v>
      </c>
      <c r="L216" s="150"/>
      <c r="M216" s="151"/>
      <c r="N216" s="128"/>
      <c r="O216" s="128"/>
      <c r="P216" s="152"/>
    </row>
    <row r="217" spans="2:16" ht="12.75">
      <c r="B217" s="128"/>
      <c r="C217" s="233"/>
      <c r="D217" s="202"/>
      <c r="E217" s="122"/>
      <c r="F217" s="233"/>
      <c r="G217" s="210"/>
      <c r="H217" s="126" t="s">
        <v>487</v>
      </c>
      <c r="I217" s="210" t="s">
        <v>396</v>
      </c>
      <c r="J217" s="208" t="s">
        <v>209</v>
      </c>
      <c r="K217" s="133" t="s">
        <v>537</v>
      </c>
      <c r="L217" s="150"/>
      <c r="M217" s="151"/>
      <c r="N217" s="128"/>
      <c r="O217" s="128"/>
      <c r="P217" s="152"/>
    </row>
    <row r="218" spans="1:16" ht="12.75">
      <c r="A218" s="211">
        <f>A209+1</f>
        <v>43</v>
      </c>
      <c r="B218" s="128" t="s">
        <v>5</v>
      </c>
      <c r="C218" s="233" t="s">
        <v>188</v>
      </c>
      <c r="D218" s="202" t="s">
        <v>150</v>
      </c>
      <c r="E218" s="122">
        <v>1</v>
      </c>
      <c r="F218" s="233" t="s">
        <v>334</v>
      </c>
      <c r="G218" s="255" t="s">
        <v>593</v>
      </c>
      <c r="H218" s="126" t="s">
        <v>707</v>
      </c>
      <c r="I218" s="210" t="s">
        <v>307</v>
      </c>
      <c r="J218" s="208" t="s">
        <v>356</v>
      </c>
      <c r="K218" s="133" t="s">
        <v>516</v>
      </c>
      <c r="L218" s="132"/>
      <c r="M218" s="151"/>
      <c r="N218" s="128"/>
      <c r="O218" s="128"/>
      <c r="P218" s="152"/>
    </row>
    <row r="219" spans="2:16" ht="12.75">
      <c r="B219" s="128"/>
      <c r="C219" s="233"/>
      <c r="D219" s="202"/>
      <c r="E219" s="122"/>
      <c r="F219" s="233"/>
      <c r="G219" s="210"/>
      <c r="H219" s="126" t="s">
        <v>722</v>
      </c>
      <c r="I219" s="210" t="s">
        <v>589</v>
      </c>
      <c r="J219" s="208" t="s">
        <v>590</v>
      </c>
      <c r="K219" s="133" t="s">
        <v>516</v>
      </c>
      <c r="L219" s="150"/>
      <c r="M219" s="151"/>
      <c r="N219" s="128"/>
      <c r="O219" s="128"/>
      <c r="P219" s="152"/>
    </row>
    <row r="220" spans="2:16" ht="12.75">
      <c r="B220" s="128"/>
      <c r="C220" s="233"/>
      <c r="D220" s="202"/>
      <c r="E220" s="122"/>
      <c r="F220" s="233"/>
      <c r="G220" s="210"/>
      <c r="H220" s="126" t="s">
        <v>721</v>
      </c>
      <c r="I220" s="210" t="s">
        <v>444</v>
      </c>
      <c r="J220" s="208" t="s">
        <v>445</v>
      </c>
      <c r="K220" s="133" t="s">
        <v>516</v>
      </c>
      <c r="L220" s="150"/>
      <c r="M220" s="151"/>
      <c r="N220" s="128"/>
      <c r="O220" s="128"/>
      <c r="P220" s="152"/>
    </row>
    <row r="221" spans="2:16" ht="12.75">
      <c r="B221" s="128"/>
      <c r="C221" s="233"/>
      <c r="D221" s="202"/>
      <c r="E221" s="122"/>
      <c r="F221" s="233"/>
      <c r="G221" s="210"/>
      <c r="H221" s="126" t="s">
        <v>723</v>
      </c>
      <c r="I221" s="210" t="s">
        <v>591</v>
      </c>
      <c r="J221" s="208" t="s">
        <v>549</v>
      </c>
      <c r="K221" s="133" t="s">
        <v>516</v>
      </c>
      <c r="L221" s="150"/>
      <c r="M221" s="151"/>
      <c r="N221" s="128"/>
      <c r="O221" s="128"/>
      <c r="P221" s="152"/>
    </row>
    <row r="222" spans="2:16" ht="12.75">
      <c r="B222" s="128"/>
      <c r="C222" s="233"/>
      <c r="D222" s="202"/>
      <c r="E222" s="122"/>
      <c r="F222" s="233"/>
      <c r="G222" s="210"/>
      <c r="H222" s="126" t="s">
        <v>724</v>
      </c>
      <c r="I222" s="210" t="s">
        <v>592</v>
      </c>
      <c r="J222" s="208" t="s">
        <v>341</v>
      </c>
      <c r="K222" s="133" t="s">
        <v>554</v>
      </c>
      <c r="L222" s="150"/>
      <c r="M222" s="151"/>
      <c r="N222" s="128"/>
      <c r="O222" s="128"/>
      <c r="P222" s="152"/>
    </row>
    <row r="223" spans="2:16" ht="12.75">
      <c r="B223" s="128"/>
      <c r="C223" s="233"/>
      <c r="D223" s="202"/>
      <c r="E223" s="122"/>
      <c r="F223" s="233"/>
      <c r="G223" s="210"/>
      <c r="H223" s="126" t="s">
        <v>473</v>
      </c>
      <c r="I223" s="210" t="s">
        <v>203</v>
      </c>
      <c r="J223" s="208" t="s">
        <v>340</v>
      </c>
      <c r="K223" s="133" t="s">
        <v>537</v>
      </c>
      <c r="L223" s="150"/>
      <c r="M223" s="151"/>
      <c r="N223" s="128"/>
      <c r="O223" s="128"/>
      <c r="P223" s="152"/>
    </row>
    <row r="224" spans="2:16" ht="12.75">
      <c r="B224" s="128"/>
      <c r="C224" s="233"/>
      <c r="D224" s="202"/>
      <c r="E224" s="122"/>
      <c r="F224" s="233"/>
      <c r="G224" s="210"/>
      <c r="H224" s="126" t="s">
        <v>486</v>
      </c>
      <c r="I224" s="210" t="s">
        <v>202</v>
      </c>
      <c r="J224" s="208" t="s">
        <v>442</v>
      </c>
      <c r="K224" s="133" t="s">
        <v>537</v>
      </c>
      <c r="L224" s="150"/>
      <c r="M224" s="151"/>
      <c r="N224" s="128"/>
      <c r="O224" s="128"/>
      <c r="P224" s="152"/>
    </row>
    <row r="225" spans="2:16" ht="12.75">
      <c r="B225" s="128"/>
      <c r="C225" s="233"/>
      <c r="D225" s="202"/>
      <c r="E225" s="122"/>
      <c r="F225" s="233"/>
      <c r="G225" s="210"/>
      <c r="H225" s="126" t="s">
        <v>485</v>
      </c>
      <c r="I225" s="210" t="s">
        <v>201</v>
      </c>
      <c r="J225" s="208" t="s">
        <v>526</v>
      </c>
      <c r="K225" s="133" t="s">
        <v>537</v>
      </c>
      <c r="L225" s="150"/>
      <c r="M225" s="151"/>
      <c r="N225" s="128"/>
      <c r="O225" s="128"/>
      <c r="P225" s="152"/>
    </row>
    <row r="226" spans="2:16" ht="12.75">
      <c r="B226" s="128"/>
      <c r="C226" s="233"/>
      <c r="D226" s="202"/>
      <c r="E226" s="122"/>
      <c r="F226" s="233"/>
      <c r="G226" s="210"/>
      <c r="H226" s="126" t="s">
        <v>487</v>
      </c>
      <c r="I226" s="210" t="s">
        <v>396</v>
      </c>
      <c r="J226" s="208" t="s">
        <v>209</v>
      </c>
      <c r="K226" s="133" t="s">
        <v>537</v>
      </c>
      <c r="L226" s="150"/>
      <c r="M226" s="151"/>
      <c r="N226" s="128"/>
      <c r="O226" s="128"/>
      <c r="P226" s="152"/>
    </row>
    <row r="227" spans="1:16" ht="12.75">
      <c r="A227" s="211">
        <f>A218+1</f>
        <v>44</v>
      </c>
      <c r="B227" s="128" t="s">
        <v>5</v>
      </c>
      <c r="C227" s="233" t="s">
        <v>188</v>
      </c>
      <c r="D227" s="202" t="s">
        <v>150</v>
      </c>
      <c r="E227" s="122">
        <v>1</v>
      </c>
      <c r="F227" s="233" t="s">
        <v>334</v>
      </c>
      <c r="G227" s="255" t="s">
        <v>594</v>
      </c>
      <c r="H227" s="126" t="s">
        <v>707</v>
      </c>
      <c r="I227" s="210" t="s">
        <v>307</v>
      </c>
      <c r="J227" s="208" t="s">
        <v>356</v>
      </c>
      <c r="K227" s="133" t="s">
        <v>516</v>
      </c>
      <c r="L227" s="132"/>
      <c r="M227" s="151"/>
      <c r="N227" s="128"/>
      <c r="O227" s="128"/>
      <c r="P227" s="250"/>
    </row>
    <row r="228" spans="2:16" ht="12.75">
      <c r="B228" s="128"/>
      <c r="C228" s="233"/>
      <c r="D228" s="202"/>
      <c r="E228" s="122"/>
      <c r="F228" s="233"/>
      <c r="G228" s="210"/>
      <c r="H228" s="126" t="s">
        <v>722</v>
      </c>
      <c r="I228" s="210" t="s">
        <v>589</v>
      </c>
      <c r="J228" s="208" t="s">
        <v>590</v>
      </c>
      <c r="K228" s="133" t="s">
        <v>516</v>
      </c>
      <c r="L228" s="150"/>
      <c r="M228" s="151"/>
      <c r="N228" s="128"/>
      <c r="O228" s="128"/>
      <c r="P228" s="152"/>
    </row>
    <row r="229" spans="2:16" ht="12.75">
      <c r="B229" s="128"/>
      <c r="C229" s="233"/>
      <c r="D229" s="202"/>
      <c r="E229" s="122"/>
      <c r="F229" s="233"/>
      <c r="G229" s="210"/>
      <c r="H229" s="126" t="s">
        <v>721</v>
      </c>
      <c r="I229" s="210" t="s">
        <v>444</v>
      </c>
      <c r="J229" s="208" t="s">
        <v>445</v>
      </c>
      <c r="K229" s="133" t="s">
        <v>516</v>
      </c>
      <c r="L229" s="150"/>
      <c r="M229" s="151"/>
      <c r="N229" s="128"/>
      <c r="O229" s="128"/>
      <c r="P229" s="152"/>
    </row>
    <row r="230" spans="2:16" ht="12.75">
      <c r="B230" s="128"/>
      <c r="C230" s="233"/>
      <c r="D230" s="202"/>
      <c r="E230" s="122"/>
      <c r="F230" s="233"/>
      <c r="G230" s="210"/>
      <c r="H230" s="126" t="s">
        <v>723</v>
      </c>
      <c r="I230" s="210" t="s">
        <v>591</v>
      </c>
      <c r="J230" s="208" t="s">
        <v>549</v>
      </c>
      <c r="K230" s="133" t="s">
        <v>516</v>
      </c>
      <c r="L230" s="150"/>
      <c r="M230" s="151"/>
      <c r="N230" s="128"/>
      <c r="O230" s="128"/>
      <c r="P230" s="152"/>
    </row>
    <row r="231" spans="2:16" ht="12.75">
      <c r="B231" s="128"/>
      <c r="C231" s="233"/>
      <c r="D231" s="202"/>
      <c r="E231" s="122"/>
      <c r="F231" s="233"/>
      <c r="G231" s="210"/>
      <c r="H231" s="126" t="s">
        <v>724</v>
      </c>
      <c r="I231" s="210" t="s">
        <v>592</v>
      </c>
      <c r="J231" s="208" t="s">
        <v>341</v>
      </c>
      <c r="K231" s="133" t="s">
        <v>554</v>
      </c>
      <c r="L231" s="150"/>
      <c r="M231" s="151"/>
      <c r="N231" s="128"/>
      <c r="O231" s="128"/>
      <c r="P231" s="152"/>
    </row>
    <row r="232" spans="2:16" ht="12.75">
      <c r="B232" s="128"/>
      <c r="C232" s="233"/>
      <c r="D232" s="202"/>
      <c r="E232" s="122"/>
      <c r="F232" s="233"/>
      <c r="G232" s="210"/>
      <c r="H232" s="126" t="s">
        <v>473</v>
      </c>
      <c r="I232" s="210" t="s">
        <v>203</v>
      </c>
      <c r="J232" s="208" t="s">
        <v>340</v>
      </c>
      <c r="K232" s="133" t="s">
        <v>537</v>
      </c>
      <c r="L232" s="150"/>
      <c r="M232" s="151"/>
      <c r="N232" s="128"/>
      <c r="O232" s="128"/>
      <c r="P232" s="152"/>
    </row>
    <row r="233" spans="2:16" ht="12.75">
      <c r="B233" s="128"/>
      <c r="C233" s="233"/>
      <c r="D233" s="202"/>
      <c r="E233" s="122"/>
      <c r="F233" s="233"/>
      <c r="G233" s="210"/>
      <c r="H233" s="126" t="s">
        <v>486</v>
      </c>
      <c r="I233" s="210" t="s">
        <v>202</v>
      </c>
      <c r="J233" s="208" t="s">
        <v>442</v>
      </c>
      <c r="K233" s="133" t="s">
        <v>537</v>
      </c>
      <c r="L233" s="150"/>
      <c r="M233" s="151"/>
      <c r="N233" s="128"/>
      <c r="O233" s="128"/>
      <c r="P233" s="152"/>
    </row>
    <row r="234" spans="2:16" ht="12.75">
      <c r="B234" s="128"/>
      <c r="C234" s="233"/>
      <c r="D234" s="202"/>
      <c r="E234" s="122"/>
      <c r="F234" s="233"/>
      <c r="G234" s="210"/>
      <c r="H234" s="126" t="s">
        <v>485</v>
      </c>
      <c r="I234" s="210" t="s">
        <v>201</v>
      </c>
      <c r="J234" s="208" t="s">
        <v>526</v>
      </c>
      <c r="K234" s="133" t="s">
        <v>537</v>
      </c>
      <c r="L234" s="150"/>
      <c r="M234" s="151"/>
      <c r="N234" s="128"/>
      <c r="O234" s="128"/>
      <c r="P234" s="152"/>
    </row>
    <row r="235" spans="2:16" ht="12.75">
      <c r="B235" s="128"/>
      <c r="C235" s="233"/>
      <c r="D235" s="202"/>
      <c r="E235" s="122"/>
      <c r="F235" s="233"/>
      <c r="G235" s="210"/>
      <c r="H235" s="126" t="s">
        <v>487</v>
      </c>
      <c r="I235" s="210" t="s">
        <v>396</v>
      </c>
      <c r="J235" s="208" t="s">
        <v>209</v>
      </c>
      <c r="K235" s="133" t="s">
        <v>537</v>
      </c>
      <c r="L235" s="150"/>
      <c r="M235" s="151"/>
      <c r="N235" s="128"/>
      <c r="O235" s="128"/>
      <c r="P235" s="152"/>
    </row>
    <row r="236" spans="1:16" ht="12.75">
      <c r="A236" s="211">
        <f>A227+1</f>
        <v>45</v>
      </c>
      <c r="B236" s="128" t="s">
        <v>5</v>
      </c>
      <c r="C236" s="233" t="s">
        <v>188</v>
      </c>
      <c r="D236" s="202" t="s">
        <v>150</v>
      </c>
      <c r="E236" s="122">
        <v>1</v>
      </c>
      <c r="F236" s="233" t="s">
        <v>334</v>
      </c>
      <c r="G236" s="255" t="s">
        <v>595</v>
      </c>
      <c r="H236" s="126" t="s">
        <v>707</v>
      </c>
      <c r="I236" s="210" t="s">
        <v>307</v>
      </c>
      <c r="J236" s="208" t="s">
        <v>356</v>
      </c>
      <c r="K236" s="133" t="s">
        <v>516</v>
      </c>
      <c r="L236" s="132"/>
      <c r="M236" s="151"/>
      <c r="N236" s="128"/>
      <c r="O236" s="128"/>
      <c r="P236" s="152"/>
    </row>
    <row r="237" spans="2:16" ht="12.75">
      <c r="B237" s="128"/>
      <c r="C237" s="233"/>
      <c r="D237" s="202"/>
      <c r="E237" s="122"/>
      <c r="F237" s="233"/>
      <c r="G237" s="210"/>
      <c r="H237" s="126" t="s">
        <v>722</v>
      </c>
      <c r="I237" s="210" t="s">
        <v>589</v>
      </c>
      <c r="J237" s="208" t="s">
        <v>590</v>
      </c>
      <c r="K237" s="133" t="s">
        <v>516</v>
      </c>
      <c r="L237" s="150"/>
      <c r="M237" s="151"/>
      <c r="N237" s="128"/>
      <c r="O237" s="128"/>
      <c r="P237" s="152"/>
    </row>
    <row r="238" spans="2:16" ht="12.75">
      <c r="B238" s="128"/>
      <c r="C238" s="233"/>
      <c r="D238" s="202"/>
      <c r="E238" s="122"/>
      <c r="F238" s="233"/>
      <c r="G238" s="210"/>
      <c r="H238" s="126" t="s">
        <v>721</v>
      </c>
      <c r="I238" s="210" t="s">
        <v>444</v>
      </c>
      <c r="J238" s="208" t="s">
        <v>445</v>
      </c>
      <c r="K238" s="133" t="s">
        <v>516</v>
      </c>
      <c r="L238" s="150"/>
      <c r="M238" s="151"/>
      <c r="N238" s="128"/>
      <c r="O238" s="128"/>
      <c r="P238" s="152"/>
    </row>
    <row r="239" spans="2:16" ht="12.75">
      <c r="B239" s="128"/>
      <c r="C239" s="233"/>
      <c r="D239" s="202"/>
      <c r="E239" s="122"/>
      <c r="F239" s="233"/>
      <c r="G239" s="210"/>
      <c r="H239" s="126" t="s">
        <v>723</v>
      </c>
      <c r="I239" s="210" t="s">
        <v>591</v>
      </c>
      <c r="J239" s="208" t="s">
        <v>549</v>
      </c>
      <c r="K239" s="133" t="s">
        <v>516</v>
      </c>
      <c r="L239" s="150"/>
      <c r="M239" s="151"/>
      <c r="N239" s="128"/>
      <c r="O239" s="128"/>
      <c r="P239" s="152"/>
    </row>
    <row r="240" spans="2:16" ht="12.75">
      <c r="B240" s="128"/>
      <c r="C240" s="233"/>
      <c r="D240" s="202"/>
      <c r="E240" s="122"/>
      <c r="F240" s="233"/>
      <c r="G240" s="210"/>
      <c r="H240" s="126" t="s">
        <v>724</v>
      </c>
      <c r="I240" s="210" t="s">
        <v>592</v>
      </c>
      <c r="J240" s="208" t="s">
        <v>341</v>
      </c>
      <c r="K240" s="133" t="s">
        <v>554</v>
      </c>
      <c r="L240" s="150"/>
      <c r="M240" s="151"/>
      <c r="N240" s="128"/>
      <c r="O240" s="128"/>
      <c r="P240" s="152"/>
    </row>
    <row r="241" spans="2:16" ht="12.75">
      <c r="B241" s="128"/>
      <c r="C241" s="233"/>
      <c r="D241" s="202"/>
      <c r="E241" s="122"/>
      <c r="F241" s="233"/>
      <c r="G241" s="210"/>
      <c r="H241" s="126" t="s">
        <v>473</v>
      </c>
      <c r="I241" s="210" t="s">
        <v>203</v>
      </c>
      <c r="J241" s="208" t="s">
        <v>340</v>
      </c>
      <c r="K241" s="133" t="s">
        <v>537</v>
      </c>
      <c r="L241" s="150"/>
      <c r="M241" s="151"/>
      <c r="N241" s="128"/>
      <c r="O241" s="128"/>
      <c r="P241" s="152"/>
    </row>
    <row r="242" spans="2:16" ht="12.75">
      <c r="B242" s="128"/>
      <c r="C242" s="233"/>
      <c r="D242" s="202"/>
      <c r="E242" s="122"/>
      <c r="F242" s="233"/>
      <c r="G242" s="210"/>
      <c r="H242" s="126" t="s">
        <v>486</v>
      </c>
      <c r="I242" s="210" t="s">
        <v>202</v>
      </c>
      <c r="J242" s="208" t="s">
        <v>442</v>
      </c>
      <c r="K242" s="133" t="s">
        <v>537</v>
      </c>
      <c r="L242" s="150"/>
      <c r="M242" s="151"/>
      <c r="N242" s="128"/>
      <c r="O242" s="128"/>
      <c r="P242" s="152"/>
    </row>
    <row r="243" spans="2:16" ht="12.75">
      <c r="B243" s="128"/>
      <c r="C243" s="233"/>
      <c r="D243" s="202"/>
      <c r="E243" s="122"/>
      <c r="F243" s="233"/>
      <c r="G243" s="210"/>
      <c r="H243" s="126" t="s">
        <v>485</v>
      </c>
      <c r="I243" s="210" t="s">
        <v>201</v>
      </c>
      <c r="J243" s="208" t="s">
        <v>526</v>
      </c>
      <c r="K243" s="133" t="s">
        <v>537</v>
      </c>
      <c r="L243" s="150"/>
      <c r="M243" s="151"/>
      <c r="N243" s="128"/>
      <c r="O243" s="128"/>
      <c r="P243" s="152"/>
    </row>
    <row r="244" spans="2:16" ht="12.75">
      <c r="B244" s="128"/>
      <c r="C244" s="233"/>
      <c r="D244" s="202"/>
      <c r="E244" s="122"/>
      <c r="F244" s="233"/>
      <c r="G244" s="210"/>
      <c r="H244" s="126" t="s">
        <v>487</v>
      </c>
      <c r="I244" s="210" t="s">
        <v>396</v>
      </c>
      <c r="J244" s="208" t="s">
        <v>209</v>
      </c>
      <c r="K244" s="133" t="s">
        <v>537</v>
      </c>
      <c r="L244" s="150"/>
      <c r="M244" s="151"/>
      <c r="N244" s="128"/>
      <c r="O244" s="128"/>
      <c r="P244" s="152"/>
    </row>
    <row r="245" spans="1:16" ht="12.75">
      <c r="A245" s="211">
        <f>A236+1</f>
        <v>46</v>
      </c>
      <c r="B245" s="128" t="s">
        <v>5</v>
      </c>
      <c r="C245" s="233" t="s">
        <v>188</v>
      </c>
      <c r="D245" s="202" t="s">
        <v>150</v>
      </c>
      <c r="E245" s="122">
        <v>1</v>
      </c>
      <c r="F245" s="233" t="s">
        <v>334</v>
      </c>
      <c r="G245" s="346" t="s">
        <v>596</v>
      </c>
      <c r="H245" s="126" t="s">
        <v>707</v>
      </c>
      <c r="I245" s="210" t="s">
        <v>307</v>
      </c>
      <c r="J245" s="208" t="s">
        <v>356</v>
      </c>
      <c r="K245" s="133" t="s">
        <v>516</v>
      </c>
      <c r="L245" s="132"/>
      <c r="M245" s="151"/>
      <c r="N245" s="128"/>
      <c r="O245" s="128"/>
      <c r="P245" s="250" t="s">
        <v>746</v>
      </c>
    </row>
    <row r="246" spans="2:16" ht="12.75">
      <c r="B246" s="128"/>
      <c r="C246" s="233"/>
      <c r="D246" s="202"/>
      <c r="E246" s="122"/>
      <c r="F246" s="233"/>
      <c r="G246" s="210"/>
      <c r="H246" s="126" t="s">
        <v>722</v>
      </c>
      <c r="I246" s="210" t="s">
        <v>589</v>
      </c>
      <c r="J246" s="208" t="s">
        <v>590</v>
      </c>
      <c r="K246" s="133" t="s">
        <v>516</v>
      </c>
      <c r="L246" s="150"/>
      <c r="M246" s="151"/>
      <c r="N246" s="128"/>
      <c r="O246" s="128"/>
      <c r="P246" s="152"/>
    </row>
    <row r="247" spans="2:16" ht="12.75">
      <c r="B247" s="128"/>
      <c r="C247" s="233"/>
      <c r="D247" s="202"/>
      <c r="E247" s="122"/>
      <c r="F247" s="233"/>
      <c r="G247" s="210"/>
      <c r="H247" s="126" t="s">
        <v>721</v>
      </c>
      <c r="I247" s="210" t="s">
        <v>444</v>
      </c>
      <c r="J247" s="208" t="s">
        <v>445</v>
      </c>
      <c r="K247" s="133" t="s">
        <v>516</v>
      </c>
      <c r="L247" s="150"/>
      <c r="M247" s="151"/>
      <c r="N247" s="128"/>
      <c r="O247" s="128"/>
      <c r="P247" s="152"/>
    </row>
    <row r="248" spans="2:16" ht="12.75">
      <c r="B248" s="128"/>
      <c r="C248" s="233"/>
      <c r="D248" s="202"/>
      <c r="E248" s="122"/>
      <c r="F248" s="233"/>
      <c r="G248" s="210"/>
      <c r="H248" s="126" t="s">
        <v>723</v>
      </c>
      <c r="I248" s="210" t="s">
        <v>591</v>
      </c>
      <c r="J248" s="208" t="s">
        <v>549</v>
      </c>
      <c r="K248" s="133" t="s">
        <v>516</v>
      </c>
      <c r="L248" s="150"/>
      <c r="M248" s="151"/>
      <c r="N248" s="128"/>
      <c r="O248" s="128"/>
      <c r="P248" s="152"/>
    </row>
    <row r="249" spans="2:16" ht="12.75">
      <c r="B249" s="128"/>
      <c r="C249" s="233"/>
      <c r="D249" s="202"/>
      <c r="E249" s="122"/>
      <c r="F249" s="233"/>
      <c r="G249" s="210"/>
      <c r="H249" s="126" t="s">
        <v>724</v>
      </c>
      <c r="I249" s="210" t="s">
        <v>592</v>
      </c>
      <c r="J249" s="208" t="s">
        <v>341</v>
      </c>
      <c r="K249" s="133" t="s">
        <v>554</v>
      </c>
      <c r="L249" s="150"/>
      <c r="M249" s="151"/>
      <c r="N249" s="128"/>
      <c r="O249" s="128"/>
      <c r="P249" s="152"/>
    </row>
    <row r="250" spans="2:16" ht="12.75">
      <c r="B250" s="128"/>
      <c r="C250" s="233"/>
      <c r="D250" s="202"/>
      <c r="E250" s="122"/>
      <c r="F250" s="233"/>
      <c r="G250" s="210"/>
      <c r="H250" s="126" t="s">
        <v>473</v>
      </c>
      <c r="I250" s="210" t="s">
        <v>203</v>
      </c>
      <c r="J250" s="208" t="s">
        <v>340</v>
      </c>
      <c r="K250" s="133" t="s">
        <v>537</v>
      </c>
      <c r="L250" s="150"/>
      <c r="M250" s="151"/>
      <c r="N250" s="128"/>
      <c r="O250" s="128"/>
      <c r="P250" s="152"/>
    </row>
    <row r="251" spans="2:16" ht="12.75">
      <c r="B251" s="128"/>
      <c r="C251" s="233"/>
      <c r="D251" s="202"/>
      <c r="E251" s="122"/>
      <c r="F251" s="233"/>
      <c r="G251" s="210"/>
      <c r="H251" s="126" t="s">
        <v>486</v>
      </c>
      <c r="I251" s="210" t="s">
        <v>202</v>
      </c>
      <c r="J251" s="208" t="s">
        <v>442</v>
      </c>
      <c r="K251" s="133" t="s">
        <v>537</v>
      </c>
      <c r="L251" s="150"/>
      <c r="M251" s="151"/>
      <c r="N251" s="128"/>
      <c r="O251" s="128"/>
      <c r="P251" s="152"/>
    </row>
    <row r="252" spans="2:16" ht="12.75">
      <c r="B252" s="128"/>
      <c r="C252" s="233"/>
      <c r="D252" s="202"/>
      <c r="E252" s="122"/>
      <c r="F252" s="233"/>
      <c r="G252" s="210"/>
      <c r="H252" s="126" t="s">
        <v>485</v>
      </c>
      <c r="I252" s="210" t="s">
        <v>201</v>
      </c>
      <c r="J252" s="208" t="s">
        <v>526</v>
      </c>
      <c r="K252" s="133" t="s">
        <v>537</v>
      </c>
      <c r="L252" s="150"/>
      <c r="M252" s="151"/>
      <c r="N252" s="128"/>
      <c r="O252" s="128"/>
      <c r="P252" s="152"/>
    </row>
    <row r="253" spans="2:16" ht="12.75">
      <c r="B253" s="128"/>
      <c r="C253" s="233"/>
      <c r="D253" s="202"/>
      <c r="E253" s="122"/>
      <c r="F253" s="233"/>
      <c r="G253" s="210"/>
      <c r="H253" s="126" t="s">
        <v>487</v>
      </c>
      <c r="I253" s="210" t="s">
        <v>396</v>
      </c>
      <c r="J253" s="208" t="s">
        <v>209</v>
      </c>
      <c r="K253" s="133" t="s">
        <v>537</v>
      </c>
      <c r="L253" s="150"/>
      <c r="M253" s="151"/>
      <c r="N253" s="128"/>
      <c r="O253" s="128"/>
      <c r="P253" s="152"/>
    </row>
    <row r="254" spans="1:16" ht="12.75">
      <c r="A254" s="211">
        <f>A245+1</f>
        <v>47</v>
      </c>
      <c r="B254" s="128" t="s">
        <v>5</v>
      </c>
      <c r="C254" s="233" t="s">
        <v>188</v>
      </c>
      <c r="D254" s="202" t="s">
        <v>150</v>
      </c>
      <c r="E254" s="122">
        <v>1</v>
      </c>
      <c r="F254" s="233" t="s">
        <v>334</v>
      </c>
      <c r="G254" s="255" t="s">
        <v>597</v>
      </c>
      <c r="H254" s="126" t="s">
        <v>707</v>
      </c>
      <c r="I254" s="210" t="s">
        <v>307</v>
      </c>
      <c r="J254" s="208" t="s">
        <v>356</v>
      </c>
      <c r="K254" s="133" t="s">
        <v>516</v>
      </c>
      <c r="L254" s="132"/>
      <c r="M254" s="151"/>
      <c r="N254" s="128"/>
      <c r="O254" s="128"/>
      <c r="P254" s="250"/>
    </row>
    <row r="255" spans="2:16" ht="12.75">
      <c r="B255" s="128"/>
      <c r="C255" s="233"/>
      <c r="D255" s="202"/>
      <c r="E255" s="122"/>
      <c r="F255" s="233"/>
      <c r="G255" s="210"/>
      <c r="H255" s="126" t="s">
        <v>722</v>
      </c>
      <c r="I255" s="210" t="s">
        <v>589</v>
      </c>
      <c r="J255" s="208" t="s">
        <v>590</v>
      </c>
      <c r="K255" s="133" t="s">
        <v>516</v>
      </c>
      <c r="L255" s="150"/>
      <c r="M255" s="151"/>
      <c r="N255" s="128"/>
      <c r="O255" s="128"/>
      <c r="P255" s="152"/>
    </row>
    <row r="256" spans="2:16" ht="12.75">
      <c r="B256" s="128"/>
      <c r="C256" s="233"/>
      <c r="D256" s="202"/>
      <c r="E256" s="122"/>
      <c r="F256" s="233"/>
      <c r="G256" s="210"/>
      <c r="H256" s="126" t="s">
        <v>721</v>
      </c>
      <c r="I256" s="210" t="s">
        <v>444</v>
      </c>
      <c r="J256" s="208" t="s">
        <v>445</v>
      </c>
      <c r="K256" s="133" t="s">
        <v>516</v>
      </c>
      <c r="L256" s="150"/>
      <c r="M256" s="151"/>
      <c r="N256" s="128"/>
      <c r="O256" s="128"/>
      <c r="P256" s="152"/>
    </row>
    <row r="257" spans="2:16" ht="12.75">
      <c r="B257" s="128"/>
      <c r="C257" s="233"/>
      <c r="D257" s="202"/>
      <c r="E257" s="122"/>
      <c r="F257" s="233"/>
      <c r="G257" s="210"/>
      <c r="H257" s="126" t="s">
        <v>723</v>
      </c>
      <c r="I257" s="210" t="s">
        <v>591</v>
      </c>
      <c r="J257" s="208" t="s">
        <v>549</v>
      </c>
      <c r="K257" s="133" t="s">
        <v>516</v>
      </c>
      <c r="L257" s="150"/>
      <c r="M257" s="151"/>
      <c r="N257" s="128"/>
      <c r="O257" s="128"/>
      <c r="P257" s="152"/>
    </row>
    <row r="258" spans="2:16" ht="12.75">
      <c r="B258" s="128"/>
      <c r="C258" s="233"/>
      <c r="D258" s="202"/>
      <c r="E258" s="122"/>
      <c r="F258" s="233"/>
      <c r="G258" s="210"/>
      <c r="H258" s="126" t="s">
        <v>724</v>
      </c>
      <c r="I258" s="210" t="s">
        <v>592</v>
      </c>
      <c r="J258" s="208" t="s">
        <v>341</v>
      </c>
      <c r="K258" s="133" t="s">
        <v>554</v>
      </c>
      <c r="L258" s="150"/>
      <c r="M258" s="151"/>
      <c r="N258" s="128"/>
      <c r="O258" s="128"/>
      <c r="P258" s="152"/>
    </row>
    <row r="259" spans="2:16" ht="12.75">
      <c r="B259" s="128"/>
      <c r="C259" s="233"/>
      <c r="D259" s="202"/>
      <c r="E259" s="122"/>
      <c r="F259" s="233"/>
      <c r="G259" s="210"/>
      <c r="H259" s="126" t="s">
        <v>473</v>
      </c>
      <c r="I259" s="210" t="s">
        <v>203</v>
      </c>
      <c r="J259" s="208" t="s">
        <v>340</v>
      </c>
      <c r="K259" s="133" t="s">
        <v>537</v>
      </c>
      <c r="L259" s="150"/>
      <c r="M259" s="151"/>
      <c r="N259" s="128"/>
      <c r="O259" s="128"/>
      <c r="P259" s="152"/>
    </row>
    <row r="260" spans="2:16" ht="12.75">
      <c r="B260" s="128"/>
      <c r="C260" s="233"/>
      <c r="D260" s="202"/>
      <c r="E260" s="122"/>
      <c r="F260" s="233"/>
      <c r="G260" s="210"/>
      <c r="H260" s="126" t="s">
        <v>486</v>
      </c>
      <c r="I260" s="210" t="s">
        <v>202</v>
      </c>
      <c r="J260" s="208" t="s">
        <v>442</v>
      </c>
      <c r="K260" s="133" t="s">
        <v>537</v>
      </c>
      <c r="L260" s="150"/>
      <c r="M260" s="151"/>
      <c r="N260" s="128"/>
      <c r="O260" s="128"/>
      <c r="P260" s="152"/>
    </row>
    <row r="261" spans="2:16" ht="12.75">
      <c r="B261" s="128"/>
      <c r="C261" s="233"/>
      <c r="D261" s="202"/>
      <c r="E261" s="122"/>
      <c r="F261" s="233"/>
      <c r="G261" s="210"/>
      <c r="H261" s="126" t="s">
        <v>485</v>
      </c>
      <c r="I261" s="210" t="s">
        <v>201</v>
      </c>
      <c r="J261" s="208" t="s">
        <v>526</v>
      </c>
      <c r="K261" s="133" t="s">
        <v>537</v>
      </c>
      <c r="L261" s="150"/>
      <c r="M261" s="151"/>
      <c r="N261" s="128"/>
      <c r="O261" s="128"/>
      <c r="P261" s="152"/>
    </row>
    <row r="262" spans="2:16" ht="12.75">
      <c r="B262" s="128"/>
      <c r="C262" s="233"/>
      <c r="D262" s="202"/>
      <c r="E262" s="122"/>
      <c r="F262" s="233"/>
      <c r="G262" s="210"/>
      <c r="H262" s="126" t="s">
        <v>487</v>
      </c>
      <c r="I262" s="210" t="s">
        <v>396</v>
      </c>
      <c r="J262" s="208" t="s">
        <v>209</v>
      </c>
      <c r="K262" s="133" t="s">
        <v>537</v>
      </c>
      <c r="L262" s="150"/>
      <c r="M262" s="151"/>
      <c r="N262" s="128"/>
      <c r="O262" s="128"/>
      <c r="P262" s="152"/>
    </row>
    <row r="263" spans="1:16" ht="12.75">
      <c r="A263" s="211">
        <f>A254+1</f>
        <v>48</v>
      </c>
      <c r="B263" s="128" t="s">
        <v>5</v>
      </c>
      <c r="C263" s="233" t="s">
        <v>188</v>
      </c>
      <c r="D263" s="202" t="s">
        <v>150</v>
      </c>
      <c r="E263" s="122">
        <v>1</v>
      </c>
      <c r="F263" s="233" t="s">
        <v>334</v>
      </c>
      <c r="G263" s="255" t="s">
        <v>598</v>
      </c>
      <c r="H263" s="126" t="s">
        <v>707</v>
      </c>
      <c r="I263" s="210" t="s">
        <v>307</v>
      </c>
      <c r="J263" s="208" t="s">
        <v>356</v>
      </c>
      <c r="K263" s="133" t="s">
        <v>516</v>
      </c>
      <c r="L263" s="132"/>
      <c r="M263" s="151"/>
      <c r="N263" s="128"/>
      <c r="O263" s="128"/>
      <c r="P263" s="250"/>
    </row>
    <row r="264" spans="2:16" ht="12.75">
      <c r="B264" s="128"/>
      <c r="C264" s="233"/>
      <c r="D264" s="202"/>
      <c r="E264" s="122"/>
      <c r="F264" s="233"/>
      <c r="G264" s="210"/>
      <c r="H264" s="126" t="s">
        <v>722</v>
      </c>
      <c r="I264" s="210" t="s">
        <v>589</v>
      </c>
      <c r="J264" s="208" t="s">
        <v>590</v>
      </c>
      <c r="K264" s="133" t="s">
        <v>516</v>
      </c>
      <c r="L264" s="150"/>
      <c r="M264" s="151"/>
      <c r="N264" s="128"/>
      <c r="O264" s="128"/>
      <c r="P264" s="152"/>
    </row>
    <row r="265" spans="2:16" ht="12.75">
      <c r="B265" s="128"/>
      <c r="C265" s="233"/>
      <c r="D265" s="202"/>
      <c r="E265" s="122"/>
      <c r="F265" s="233"/>
      <c r="G265" s="210"/>
      <c r="H265" s="126" t="s">
        <v>721</v>
      </c>
      <c r="I265" s="210" t="s">
        <v>444</v>
      </c>
      <c r="J265" s="208" t="s">
        <v>445</v>
      </c>
      <c r="K265" s="133" t="s">
        <v>516</v>
      </c>
      <c r="L265" s="150"/>
      <c r="M265" s="151"/>
      <c r="N265" s="128"/>
      <c r="O265" s="128"/>
      <c r="P265" s="152"/>
    </row>
    <row r="266" spans="2:16" ht="12.75">
      <c r="B266" s="128"/>
      <c r="C266" s="233"/>
      <c r="D266" s="202"/>
      <c r="E266" s="122"/>
      <c r="F266" s="233"/>
      <c r="G266" s="210"/>
      <c r="H266" s="126" t="s">
        <v>723</v>
      </c>
      <c r="I266" s="210" t="s">
        <v>591</v>
      </c>
      <c r="J266" s="208" t="s">
        <v>549</v>
      </c>
      <c r="K266" s="133" t="s">
        <v>516</v>
      </c>
      <c r="L266" s="150"/>
      <c r="M266" s="151"/>
      <c r="N266" s="128"/>
      <c r="O266" s="128"/>
      <c r="P266" s="152"/>
    </row>
    <row r="267" spans="2:16" ht="12.75">
      <c r="B267" s="128"/>
      <c r="C267" s="233"/>
      <c r="D267" s="202"/>
      <c r="E267" s="122"/>
      <c r="F267" s="233"/>
      <c r="G267" s="210"/>
      <c r="H267" s="126" t="s">
        <v>724</v>
      </c>
      <c r="I267" s="210" t="s">
        <v>592</v>
      </c>
      <c r="J267" s="208" t="s">
        <v>341</v>
      </c>
      <c r="K267" s="133" t="s">
        <v>554</v>
      </c>
      <c r="L267" s="150"/>
      <c r="M267" s="151"/>
      <c r="N267" s="128"/>
      <c r="O267" s="128"/>
      <c r="P267" s="152"/>
    </row>
    <row r="268" spans="2:16" ht="12.75">
      <c r="B268" s="128"/>
      <c r="C268" s="233"/>
      <c r="D268" s="202"/>
      <c r="E268" s="122"/>
      <c r="F268" s="233"/>
      <c r="G268" s="210"/>
      <c r="H268" s="126" t="s">
        <v>473</v>
      </c>
      <c r="I268" s="210" t="s">
        <v>203</v>
      </c>
      <c r="J268" s="208" t="s">
        <v>340</v>
      </c>
      <c r="K268" s="133" t="s">
        <v>537</v>
      </c>
      <c r="L268" s="150"/>
      <c r="M268" s="151"/>
      <c r="N268" s="128"/>
      <c r="O268" s="128"/>
      <c r="P268" s="152"/>
    </row>
    <row r="269" spans="2:16" ht="12.75">
      <c r="B269" s="128"/>
      <c r="C269" s="233"/>
      <c r="D269" s="202"/>
      <c r="E269" s="122"/>
      <c r="F269" s="233"/>
      <c r="G269" s="210"/>
      <c r="H269" s="126" t="s">
        <v>486</v>
      </c>
      <c r="I269" s="210" t="s">
        <v>202</v>
      </c>
      <c r="J269" s="208" t="s">
        <v>442</v>
      </c>
      <c r="K269" s="133" t="s">
        <v>537</v>
      </c>
      <c r="L269" s="150"/>
      <c r="M269" s="151"/>
      <c r="N269" s="128"/>
      <c r="O269" s="128"/>
      <c r="P269" s="152"/>
    </row>
    <row r="270" spans="2:16" ht="12.75">
      <c r="B270" s="128"/>
      <c r="C270" s="233"/>
      <c r="D270" s="202"/>
      <c r="E270" s="122"/>
      <c r="F270" s="233"/>
      <c r="G270" s="210"/>
      <c r="H270" s="126" t="s">
        <v>485</v>
      </c>
      <c r="I270" s="210" t="s">
        <v>201</v>
      </c>
      <c r="J270" s="208" t="s">
        <v>526</v>
      </c>
      <c r="K270" s="133" t="s">
        <v>537</v>
      </c>
      <c r="L270" s="150"/>
      <c r="M270" s="151"/>
      <c r="N270" s="128"/>
      <c r="O270" s="128"/>
      <c r="P270" s="152"/>
    </row>
    <row r="271" spans="2:16" ht="12.75">
      <c r="B271" s="128"/>
      <c r="C271" s="233"/>
      <c r="D271" s="202"/>
      <c r="E271" s="122"/>
      <c r="F271" s="233"/>
      <c r="G271" s="210"/>
      <c r="H271" s="126" t="s">
        <v>487</v>
      </c>
      <c r="I271" s="210" t="s">
        <v>396</v>
      </c>
      <c r="J271" s="208" t="s">
        <v>209</v>
      </c>
      <c r="K271" s="133" t="s">
        <v>537</v>
      </c>
      <c r="L271" s="150"/>
      <c r="M271" s="151"/>
      <c r="N271" s="128"/>
      <c r="O271" s="128"/>
      <c r="P271" s="152"/>
    </row>
    <row r="272" spans="1:16" ht="12.75">
      <c r="A272" s="211">
        <f>A263+1</f>
        <v>49</v>
      </c>
      <c r="B272" s="128" t="s">
        <v>5</v>
      </c>
      <c r="C272" s="233" t="s">
        <v>188</v>
      </c>
      <c r="D272" s="202" t="s">
        <v>150</v>
      </c>
      <c r="E272" s="122">
        <v>1</v>
      </c>
      <c r="F272" s="233" t="s">
        <v>334</v>
      </c>
      <c r="G272" s="255" t="s">
        <v>351</v>
      </c>
      <c r="H272" s="126" t="s">
        <v>707</v>
      </c>
      <c r="I272" s="210" t="s">
        <v>307</v>
      </c>
      <c r="J272" s="208" t="s">
        <v>356</v>
      </c>
      <c r="K272" s="133" t="s">
        <v>516</v>
      </c>
      <c r="L272" s="132"/>
      <c r="M272" s="151"/>
      <c r="N272" s="128"/>
      <c r="O272" s="128"/>
      <c r="P272" s="250"/>
    </row>
    <row r="273" spans="2:16" ht="12.75">
      <c r="B273" s="128"/>
      <c r="C273" s="233"/>
      <c r="D273" s="202"/>
      <c r="E273" s="122"/>
      <c r="F273" s="233"/>
      <c r="G273" s="210"/>
      <c r="H273" s="126" t="s">
        <v>722</v>
      </c>
      <c r="I273" s="210" t="s">
        <v>589</v>
      </c>
      <c r="J273" s="208" t="s">
        <v>590</v>
      </c>
      <c r="K273" s="133" t="s">
        <v>516</v>
      </c>
      <c r="L273" s="150"/>
      <c r="M273" s="151"/>
      <c r="N273" s="128"/>
      <c r="O273" s="128"/>
      <c r="P273" s="152"/>
    </row>
    <row r="274" spans="2:16" ht="12.75">
      <c r="B274" s="128"/>
      <c r="C274" s="233"/>
      <c r="D274" s="202"/>
      <c r="E274" s="122"/>
      <c r="F274" s="233"/>
      <c r="G274" s="210"/>
      <c r="H274" s="126" t="s">
        <v>721</v>
      </c>
      <c r="I274" s="210" t="s">
        <v>444</v>
      </c>
      <c r="J274" s="208" t="s">
        <v>445</v>
      </c>
      <c r="K274" s="133" t="s">
        <v>516</v>
      </c>
      <c r="L274" s="150"/>
      <c r="M274" s="151"/>
      <c r="N274" s="128"/>
      <c r="O274" s="128"/>
      <c r="P274" s="152"/>
    </row>
    <row r="275" spans="2:16" ht="12.75">
      <c r="B275" s="128"/>
      <c r="C275" s="233"/>
      <c r="D275" s="202"/>
      <c r="E275" s="122"/>
      <c r="F275" s="233"/>
      <c r="G275" s="210"/>
      <c r="H275" s="126" t="s">
        <v>723</v>
      </c>
      <c r="I275" s="210" t="s">
        <v>591</v>
      </c>
      <c r="J275" s="208" t="s">
        <v>549</v>
      </c>
      <c r="K275" s="133" t="s">
        <v>516</v>
      </c>
      <c r="L275" s="150"/>
      <c r="M275" s="151"/>
      <c r="N275" s="128"/>
      <c r="O275" s="128"/>
      <c r="P275" s="152"/>
    </row>
    <row r="276" spans="2:16" ht="12.75">
      <c r="B276" s="128"/>
      <c r="C276" s="233"/>
      <c r="D276" s="202"/>
      <c r="E276" s="122"/>
      <c r="F276" s="233"/>
      <c r="G276" s="210"/>
      <c r="H276" s="126" t="s">
        <v>724</v>
      </c>
      <c r="I276" s="210" t="s">
        <v>592</v>
      </c>
      <c r="J276" s="208" t="s">
        <v>341</v>
      </c>
      <c r="K276" s="133" t="s">
        <v>554</v>
      </c>
      <c r="L276" s="150"/>
      <c r="M276" s="151"/>
      <c r="N276" s="128"/>
      <c r="O276" s="128"/>
      <c r="P276" s="152"/>
    </row>
    <row r="277" spans="2:16" ht="12.75">
      <c r="B277" s="128"/>
      <c r="C277" s="233"/>
      <c r="D277" s="202"/>
      <c r="E277" s="122"/>
      <c r="F277" s="233"/>
      <c r="G277" s="210"/>
      <c r="H277" s="126" t="s">
        <v>473</v>
      </c>
      <c r="I277" s="210" t="s">
        <v>203</v>
      </c>
      <c r="J277" s="208" t="s">
        <v>340</v>
      </c>
      <c r="K277" s="133" t="s">
        <v>537</v>
      </c>
      <c r="L277" s="150"/>
      <c r="M277" s="151"/>
      <c r="N277" s="128"/>
      <c r="O277" s="128"/>
      <c r="P277" s="152"/>
    </row>
    <row r="278" spans="2:16" ht="12.75">
      <c r="B278" s="128"/>
      <c r="C278" s="233"/>
      <c r="D278" s="202"/>
      <c r="E278" s="122"/>
      <c r="F278" s="233"/>
      <c r="G278" s="210"/>
      <c r="H278" s="126" t="s">
        <v>486</v>
      </c>
      <c r="I278" s="210" t="s">
        <v>202</v>
      </c>
      <c r="J278" s="208" t="s">
        <v>442</v>
      </c>
      <c r="K278" s="133" t="s">
        <v>537</v>
      </c>
      <c r="L278" s="150"/>
      <c r="M278" s="151"/>
      <c r="N278" s="128"/>
      <c r="O278" s="128"/>
      <c r="P278" s="152"/>
    </row>
    <row r="279" spans="2:16" ht="12.75">
      <c r="B279" s="128"/>
      <c r="C279" s="233"/>
      <c r="D279" s="202"/>
      <c r="E279" s="122"/>
      <c r="F279" s="233"/>
      <c r="G279" s="210"/>
      <c r="H279" s="126" t="s">
        <v>485</v>
      </c>
      <c r="I279" s="210" t="s">
        <v>201</v>
      </c>
      <c r="J279" s="208" t="s">
        <v>526</v>
      </c>
      <c r="K279" s="133" t="s">
        <v>537</v>
      </c>
      <c r="L279" s="150"/>
      <c r="M279" s="151"/>
      <c r="N279" s="128"/>
      <c r="O279" s="128"/>
      <c r="P279" s="152"/>
    </row>
    <row r="280" spans="2:16" ht="12.75">
      <c r="B280" s="128"/>
      <c r="C280" s="233"/>
      <c r="D280" s="202"/>
      <c r="E280" s="122"/>
      <c r="F280" s="233"/>
      <c r="G280" s="210"/>
      <c r="H280" s="126" t="s">
        <v>487</v>
      </c>
      <c r="I280" s="210" t="s">
        <v>396</v>
      </c>
      <c r="J280" s="208" t="s">
        <v>209</v>
      </c>
      <c r="K280" s="133" t="s">
        <v>537</v>
      </c>
      <c r="L280" s="150"/>
      <c r="M280" s="151"/>
      <c r="N280" s="128"/>
      <c r="O280" s="128"/>
      <c r="P280" s="152"/>
    </row>
    <row r="281" spans="1:16" ht="12.75">
      <c r="A281" s="211">
        <f>A272+1</f>
        <v>50</v>
      </c>
      <c r="B281" s="128" t="s">
        <v>5</v>
      </c>
      <c r="C281" s="233" t="s">
        <v>188</v>
      </c>
      <c r="D281" s="202" t="s">
        <v>150</v>
      </c>
      <c r="E281" s="122">
        <v>1</v>
      </c>
      <c r="F281" s="233" t="s">
        <v>334</v>
      </c>
      <c r="G281" s="255" t="s">
        <v>599</v>
      </c>
      <c r="H281" s="126" t="s">
        <v>707</v>
      </c>
      <c r="I281" s="210" t="s">
        <v>307</v>
      </c>
      <c r="J281" s="208" t="s">
        <v>356</v>
      </c>
      <c r="K281" s="133" t="s">
        <v>516</v>
      </c>
      <c r="L281" s="132"/>
      <c r="M281" s="151"/>
      <c r="N281" s="128"/>
      <c r="O281" s="128"/>
      <c r="P281" s="250"/>
    </row>
    <row r="282" spans="2:16" ht="12.75">
      <c r="B282" s="128"/>
      <c r="C282" s="233"/>
      <c r="D282" s="202"/>
      <c r="E282" s="122"/>
      <c r="F282" s="233"/>
      <c r="G282" s="210"/>
      <c r="H282" s="126" t="s">
        <v>722</v>
      </c>
      <c r="I282" s="210" t="s">
        <v>589</v>
      </c>
      <c r="J282" s="208" t="s">
        <v>590</v>
      </c>
      <c r="K282" s="133" t="s">
        <v>516</v>
      </c>
      <c r="L282" s="150"/>
      <c r="M282" s="151"/>
      <c r="N282" s="128"/>
      <c r="O282" s="128"/>
      <c r="P282" s="152"/>
    </row>
    <row r="283" spans="2:16" ht="12.75">
      <c r="B283" s="128"/>
      <c r="C283" s="233"/>
      <c r="D283" s="202"/>
      <c r="E283" s="122"/>
      <c r="F283" s="233"/>
      <c r="G283" s="210"/>
      <c r="H283" s="126" t="s">
        <v>721</v>
      </c>
      <c r="I283" s="210" t="s">
        <v>444</v>
      </c>
      <c r="J283" s="208" t="s">
        <v>445</v>
      </c>
      <c r="K283" s="133" t="s">
        <v>516</v>
      </c>
      <c r="L283" s="150"/>
      <c r="M283" s="151"/>
      <c r="N283" s="128"/>
      <c r="O283" s="128"/>
      <c r="P283" s="152"/>
    </row>
    <row r="284" spans="2:16" ht="12.75">
      <c r="B284" s="128"/>
      <c r="C284" s="233"/>
      <c r="D284" s="202"/>
      <c r="E284" s="122"/>
      <c r="F284" s="233"/>
      <c r="G284" s="210"/>
      <c r="H284" s="126" t="s">
        <v>723</v>
      </c>
      <c r="I284" s="210" t="s">
        <v>591</v>
      </c>
      <c r="J284" s="208" t="s">
        <v>549</v>
      </c>
      <c r="K284" s="133" t="s">
        <v>516</v>
      </c>
      <c r="L284" s="150"/>
      <c r="M284" s="151"/>
      <c r="N284" s="128"/>
      <c r="O284" s="128"/>
      <c r="P284" s="152"/>
    </row>
    <row r="285" spans="2:16" ht="12.75">
      <c r="B285" s="128"/>
      <c r="C285" s="233"/>
      <c r="D285" s="202"/>
      <c r="E285" s="122"/>
      <c r="F285" s="233"/>
      <c r="G285" s="210"/>
      <c r="H285" s="126" t="s">
        <v>724</v>
      </c>
      <c r="I285" s="210" t="s">
        <v>592</v>
      </c>
      <c r="J285" s="208" t="s">
        <v>341</v>
      </c>
      <c r="K285" s="133" t="s">
        <v>554</v>
      </c>
      <c r="L285" s="150"/>
      <c r="M285" s="151"/>
      <c r="N285" s="128"/>
      <c r="O285" s="128"/>
      <c r="P285" s="152"/>
    </row>
    <row r="286" spans="2:16" ht="12.75">
      <c r="B286" s="128"/>
      <c r="C286" s="233"/>
      <c r="D286" s="202"/>
      <c r="E286" s="122"/>
      <c r="F286" s="233"/>
      <c r="G286" s="210"/>
      <c r="H286" s="126" t="s">
        <v>473</v>
      </c>
      <c r="I286" s="210" t="s">
        <v>203</v>
      </c>
      <c r="J286" s="208" t="s">
        <v>340</v>
      </c>
      <c r="K286" s="133" t="s">
        <v>537</v>
      </c>
      <c r="L286" s="150"/>
      <c r="M286" s="151"/>
      <c r="N286" s="128"/>
      <c r="O286" s="128"/>
      <c r="P286" s="152"/>
    </row>
    <row r="287" spans="2:16" ht="12.75">
      <c r="B287" s="128"/>
      <c r="C287" s="233"/>
      <c r="D287" s="202"/>
      <c r="E287" s="122"/>
      <c r="F287" s="233"/>
      <c r="G287" s="210"/>
      <c r="H287" s="126" t="s">
        <v>486</v>
      </c>
      <c r="I287" s="210" t="s">
        <v>202</v>
      </c>
      <c r="J287" s="208" t="s">
        <v>442</v>
      </c>
      <c r="K287" s="133" t="s">
        <v>537</v>
      </c>
      <c r="L287" s="150"/>
      <c r="M287" s="151"/>
      <c r="N287" s="128"/>
      <c r="O287" s="128"/>
      <c r="P287" s="152"/>
    </row>
    <row r="288" spans="2:16" ht="12.75">
      <c r="B288" s="128"/>
      <c r="C288" s="233"/>
      <c r="D288" s="202"/>
      <c r="E288" s="122"/>
      <c r="F288" s="233"/>
      <c r="G288" s="210"/>
      <c r="H288" s="126" t="s">
        <v>485</v>
      </c>
      <c r="I288" s="210" t="s">
        <v>201</v>
      </c>
      <c r="J288" s="208" t="s">
        <v>526</v>
      </c>
      <c r="K288" s="133" t="s">
        <v>537</v>
      </c>
      <c r="L288" s="150"/>
      <c r="M288" s="151"/>
      <c r="N288" s="128"/>
      <c r="O288" s="128"/>
      <c r="P288" s="152"/>
    </row>
    <row r="289" spans="2:16" ht="12.75">
      <c r="B289" s="128"/>
      <c r="C289" s="233"/>
      <c r="D289" s="202"/>
      <c r="E289" s="122"/>
      <c r="F289" s="233"/>
      <c r="G289" s="210"/>
      <c r="H289" s="126" t="s">
        <v>487</v>
      </c>
      <c r="I289" s="210" t="s">
        <v>396</v>
      </c>
      <c r="J289" s="208" t="s">
        <v>209</v>
      </c>
      <c r="K289" s="133" t="s">
        <v>537</v>
      </c>
      <c r="L289" s="150"/>
      <c r="M289" s="151"/>
      <c r="N289" s="128"/>
      <c r="O289" s="128"/>
      <c r="P289" s="152"/>
    </row>
    <row r="290" spans="1:16" ht="12.75">
      <c r="A290" s="211">
        <f>A281+1</f>
        <v>51</v>
      </c>
      <c r="B290" s="128" t="s">
        <v>5</v>
      </c>
      <c r="C290" s="233" t="s">
        <v>188</v>
      </c>
      <c r="D290" s="202" t="s">
        <v>150</v>
      </c>
      <c r="E290" s="122">
        <v>1</v>
      </c>
      <c r="F290" s="233" t="s">
        <v>334</v>
      </c>
      <c r="G290" s="255" t="s">
        <v>600</v>
      </c>
      <c r="H290" s="126" t="s">
        <v>707</v>
      </c>
      <c r="I290" s="210" t="s">
        <v>307</v>
      </c>
      <c r="J290" s="208" t="s">
        <v>356</v>
      </c>
      <c r="K290" s="133" t="s">
        <v>516</v>
      </c>
      <c r="L290" s="132"/>
      <c r="M290" s="151"/>
      <c r="N290" s="128"/>
      <c r="O290" s="128"/>
      <c r="P290" s="250"/>
    </row>
    <row r="291" spans="2:16" ht="12.75">
      <c r="B291" s="128"/>
      <c r="C291" s="233"/>
      <c r="D291" s="202"/>
      <c r="E291" s="122"/>
      <c r="F291" s="233"/>
      <c r="G291" s="210"/>
      <c r="H291" s="126" t="s">
        <v>722</v>
      </c>
      <c r="I291" s="210" t="s">
        <v>589</v>
      </c>
      <c r="J291" s="208" t="s">
        <v>590</v>
      </c>
      <c r="K291" s="133" t="s">
        <v>516</v>
      </c>
      <c r="L291" s="150"/>
      <c r="M291" s="151"/>
      <c r="N291" s="128"/>
      <c r="O291" s="128"/>
      <c r="P291" s="152"/>
    </row>
    <row r="292" spans="2:16" ht="12.75">
      <c r="B292" s="128"/>
      <c r="C292" s="233"/>
      <c r="D292" s="202"/>
      <c r="E292" s="122"/>
      <c r="F292" s="233"/>
      <c r="G292" s="210"/>
      <c r="H292" s="126" t="s">
        <v>721</v>
      </c>
      <c r="I292" s="210" t="s">
        <v>444</v>
      </c>
      <c r="J292" s="208" t="s">
        <v>445</v>
      </c>
      <c r="K292" s="133" t="s">
        <v>516</v>
      </c>
      <c r="L292" s="150"/>
      <c r="M292" s="151"/>
      <c r="N292" s="128"/>
      <c r="O292" s="128"/>
      <c r="P292" s="152"/>
    </row>
    <row r="293" spans="2:16" ht="12.75">
      <c r="B293" s="128"/>
      <c r="C293" s="233"/>
      <c r="D293" s="202"/>
      <c r="E293" s="122"/>
      <c r="F293" s="233"/>
      <c r="G293" s="210"/>
      <c r="H293" s="126" t="s">
        <v>723</v>
      </c>
      <c r="I293" s="210" t="s">
        <v>591</v>
      </c>
      <c r="J293" s="208" t="s">
        <v>549</v>
      </c>
      <c r="K293" s="133" t="s">
        <v>516</v>
      </c>
      <c r="L293" s="150"/>
      <c r="M293" s="151"/>
      <c r="N293" s="128"/>
      <c r="O293" s="128"/>
      <c r="P293" s="152"/>
    </row>
    <row r="294" spans="2:16" ht="12.75">
      <c r="B294" s="128"/>
      <c r="C294" s="233"/>
      <c r="D294" s="202"/>
      <c r="E294" s="122"/>
      <c r="F294" s="233"/>
      <c r="G294" s="210"/>
      <c r="H294" s="126" t="s">
        <v>724</v>
      </c>
      <c r="I294" s="210" t="s">
        <v>592</v>
      </c>
      <c r="J294" s="208" t="s">
        <v>341</v>
      </c>
      <c r="K294" s="133" t="s">
        <v>554</v>
      </c>
      <c r="L294" s="150"/>
      <c r="M294" s="151"/>
      <c r="N294" s="128"/>
      <c r="O294" s="128"/>
      <c r="P294" s="152"/>
    </row>
    <row r="295" spans="2:16" ht="12.75">
      <c r="B295" s="128"/>
      <c r="C295" s="233"/>
      <c r="D295" s="202"/>
      <c r="E295" s="122"/>
      <c r="F295" s="233"/>
      <c r="G295" s="210"/>
      <c r="H295" s="126" t="s">
        <v>473</v>
      </c>
      <c r="I295" s="210" t="s">
        <v>203</v>
      </c>
      <c r="J295" s="208" t="s">
        <v>340</v>
      </c>
      <c r="K295" s="133" t="s">
        <v>537</v>
      </c>
      <c r="L295" s="150"/>
      <c r="M295" s="151"/>
      <c r="N295" s="128"/>
      <c r="O295" s="128"/>
      <c r="P295" s="152"/>
    </row>
    <row r="296" spans="2:16" ht="12.75">
      <c r="B296" s="128"/>
      <c r="C296" s="233"/>
      <c r="D296" s="202"/>
      <c r="E296" s="122"/>
      <c r="F296" s="233"/>
      <c r="G296" s="210"/>
      <c r="H296" s="126" t="s">
        <v>486</v>
      </c>
      <c r="I296" s="210" t="s">
        <v>202</v>
      </c>
      <c r="J296" s="208" t="s">
        <v>442</v>
      </c>
      <c r="K296" s="133" t="s">
        <v>537</v>
      </c>
      <c r="L296" s="150"/>
      <c r="M296" s="151"/>
      <c r="N296" s="128"/>
      <c r="O296" s="128"/>
      <c r="P296" s="152"/>
    </row>
    <row r="297" spans="2:16" ht="12.75">
      <c r="B297" s="128"/>
      <c r="C297" s="233"/>
      <c r="D297" s="202"/>
      <c r="E297" s="122"/>
      <c r="F297" s="233"/>
      <c r="G297" s="210"/>
      <c r="H297" s="126" t="s">
        <v>485</v>
      </c>
      <c r="I297" s="210" t="s">
        <v>201</v>
      </c>
      <c r="J297" s="208" t="s">
        <v>526</v>
      </c>
      <c r="K297" s="133" t="s">
        <v>537</v>
      </c>
      <c r="L297" s="150"/>
      <c r="M297" s="151"/>
      <c r="N297" s="128"/>
      <c r="O297" s="128"/>
      <c r="P297" s="152"/>
    </row>
    <row r="298" spans="2:16" ht="12.75">
      <c r="B298" s="128"/>
      <c r="C298" s="233"/>
      <c r="D298" s="202"/>
      <c r="E298" s="122"/>
      <c r="F298" s="233"/>
      <c r="G298" s="210"/>
      <c r="H298" s="126" t="s">
        <v>487</v>
      </c>
      <c r="I298" s="210" t="s">
        <v>396</v>
      </c>
      <c r="J298" s="208" t="s">
        <v>209</v>
      </c>
      <c r="K298" s="133" t="s">
        <v>537</v>
      </c>
      <c r="L298" s="150"/>
      <c r="M298" s="151"/>
      <c r="N298" s="128"/>
      <c r="O298" s="128"/>
      <c r="P298" s="152"/>
    </row>
    <row r="299" spans="1:16" ht="12.75">
      <c r="A299" s="211">
        <f>A290+1</f>
        <v>52</v>
      </c>
      <c r="B299" s="128" t="s">
        <v>5</v>
      </c>
      <c r="C299" s="233" t="s">
        <v>188</v>
      </c>
      <c r="D299" s="202" t="s">
        <v>150</v>
      </c>
      <c r="E299" s="122">
        <v>1</v>
      </c>
      <c r="F299" s="233" t="s">
        <v>334</v>
      </c>
      <c r="G299" s="255" t="s">
        <v>520</v>
      </c>
      <c r="H299" s="126" t="s">
        <v>707</v>
      </c>
      <c r="I299" s="210" t="s">
        <v>307</v>
      </c>
      <c r="J299" s="208" t="s">
        <v>356</v>
      </c>
      <c r="K299" s="133" t="s">
        <v>516</v>
      </c>
      <c r="L299" s="132"/>
      <c r="M299" s="151"/>
      <c r="N299" s="128"/>
      <c r="O299" s="128"/>
      <c r="P299" s="250"/>
    </row>
    <row r="300" spans="2:16" ht="12.75">
      <c r="B300" s="128"/>
      <c r="C300" s="233"/>
      <c r="D300" s="202"/>
      <c r="E300" s="122"/>
      <c r="F300" s="233"/>
      <c r="G300" s="210"/>
      <c r="H300" s="126" t="s">
        <v>722</v>
      </c>
      <c r="I300" s="210" t="s">
        <v>589</v>
      </c>
      <c r="J300" s="208" t="s">
        <v>590</v>
      </c>
      <c r="K300" s="133" t="s">
        <v>516</v>
      </c>
      <c r="L300" s="150"/>
      <c r="M300" s="151"/>
      <c r="N300" s="128"/>
      <c r="O300" s="128"/>
      <c r="P300" s="152"/>
    </row>
    <row r="301" spans="2:16" ht="12.75">
      <c r="B301" s="128"/>
      <c r="C301" s="233"/>
      <c r="D301" s="202"/>
      <c r="E301" s="122"/>
      <c r="F301" s="233"/>
      <c r="G301" s="210"/>
      <c r="H301" s="126" t="s">
        <v>721</v>
      </c>
      <c r="I301" s="210" t="s">
        <v>444</v>
      </c>
      <c r="J301" s="208" t="s">
        <v>445</v>
      </c>
      <c r="K301" s="133" t="s">
        <v>516</v>
      </c>
      <c r="L301" s="150"/>
      <c r="M301" s="151"/>
      <c r="N301" s="128"/>
      <c r="O301" s="128"/>
      <c r="P301" s="152"/>
    </row>
    <row r="302" spans="2:16" ht="12.75">
      <c r="B302" s="128"/>
      <c r="C302" s="233"/>
      <c r="D302" s="202"/>
      <c r="E302" s="122"/>
      <c r="F302" s="233"/>
      <c r="G302" s="210"/>
      <c r="H302" s="126" t="s">
        <v>723</v>
      </c>
      <c r="I302" s="210" t="s">
        <v>591</v>
      </c>
      <c r="J302" s="208" t="s">
        <v>549</v>
      </c>
      <c r="K302" s="133" t="s">
        <v>516</v>
      </c>
      <c r="L302" s="150"/>
      <c r="M302" s="151"/>
      <c r="N302" s="128"/>
      <c r="O302" s="128"/>
      <c r="P302" s="152"/>
    </row>
    <row r="303" spans="2:16" ht="12.75">
      <c r="B303" s="128"/>
      <c r="C303" s="233"/>
      <c r="D303" s="202"/>
      <c r="E303" s="122"/>
      <c r="F303" s="233"/>
      <c r="G303" s="210"/>
      <c r="H303" s="126" t="s">
        <v>724</v>
      </c>
      <c r="I303" s="210" t="s">
        <v>592</v>
      </c>
      <c r="J303" s="208" t="s">
        <v>341</v>
      </c>
      <c r="K303" s="133" t="s">
        <v>554</v>
      </c>
      <c r="L303" s="150"/>
      <c r="M303" s="151"/>
      <c r="N303" s="128"/>
      <c r="O303" s="128"/>
      <c r="P303" s="152"/>
    </row>
    <row r="304" spans="2:16" ht="12.75">
      <c r="B304" s="128"/>
      <c r="C304" s="233"/>
      <c r="D304" s="202"/>
      <c r="E304" s="122"/>
      <c r="F304" s="233"/>
      <c r="G304" s="210"/>
      <c r="H304" s="126" t="s">
        <v>473</v>
      </c>
      <c r="I304" s="210" t="s">
        <v>203</v>
      </c>
      <c r="J304" s="208" t="s">
        <v>340</v>
      </c>
      <c r="K304" s="133" t="s">
        <v>537</v>
      </c>
      <c r="L304" s="150"/>
      <c r="M304" s="151"/>
      <c r="N304" s="128"/>
      <c r="O304" s="128"/>
      <c r="P304" s="152"/>
    </row>
    <row r="305" spans="2:16" ht="12.75">
      <c r="B305" s="128"/>
      <c r="C305" s="233"/>
      <c r="D305" s="202"/>
      <c r="E305" s="122"/>
      <c r="F305" s="233"/>
      <c r="G305" s="210"/>
      <c r="H305" s="126" t="s">
        <v>486</v>
      </c>
      <c r="I305" s="210" t="s">
        <v>202</v>
      </c>
      <c r="J305" s="208" t="s">
        <v>442</v>
      </c>
      <c r="K305" s="133" t="s">
        <v>537</v>
      </c>
      <c r="L305" s="150"/>
      <c r="M305" s="151"/>
      <c r="N305" s="128"/>
      <c r="O305" s="128"/>
      <c r="P305" s="152"/>
    </row>
    <row r="306" spans="2:16" ht="12.75">
      <c r="B306" s="128"/>
      <c r="C306" s="233"/>
      <c r="D306" s="202"/>
      <c r="E306" s="122"/>
      <c r="F306" s="233"/>
      <c r="G306" s="210"/>
      <c r="H306" s="126" t="s">
        <v>485</v>
      </c>
      <c r="I306" s="210" t="s">
        <v>201</v>
      </c>
      <c r="J306" s="208" t="s">
        <v>526</v>
      </c>
      <c r="K306" s="133" t="s">
        <v>537</v>
      </c>
      <c r="L306" s="150"/>
      <c r="M306" s="151"/>
      <c r="N306" s="128"/>
      <c r="O306" s="128"/>
      <c r="P306" s="152"/>
    </row>
    <row r="307" spans="2:16" ht="12.75">
      <c r="B307" s="128"/>
      <c r="C307" s="233"/>
      <c r="D307" s="202"/>
      <c r="E307" s="122"/>
      <c r="F307" s="233"/>
      <c r="G307" s="210"/>
      <c r="H307" s="126" t="s">
        <v>487</v>
      </c>
      <c r="I307" s="210" t="s">
        <v>396</v>
      </c>
      <c r="J307" s="208" t="s">
        <v>209</v>
      </c>
      <c r="K307" s="133" t="s">
        <v>537</v>
      </c>
      <c r="L307" s="150"/>
      <c r="M307" s="151"/>
      <c r="N307" s="128"/>
      <c r="O307" s="128"/>
      <c r="P307" s="152"/>
    </row>
    <row r="308" spans="1:16" ht="12.75">
      <c r="A308" s="211">
        <f>A299+1</f>
        <v>53</v>
      </c>
      <c r="B308" s="128" t="s">
        <v>5</v>
      </c>
      <c r="C308" s="233" t="s">
        <v>188</v>
      </c>
      <c r="D308" s="202" t="s">
        <v>150</v>
      </c>
      <c r="E308" s="122">
        <v>1</v>
      </c>
      <c r="F308" s="233" t="s">
        <v>334</v>
      </c>
      <c r="G308" s="255" t="s">
        <v>601</v>
      </c>
      <c r="H308" s="126" t="s">
        <v>707</v>
      </c>
      <c r="I308" s="210" t="s">
        <v>307</v>
      </c>
      <c r="J308" s="208" t="s">
        <v>356</v>
      </c>
      <c r="K308" s="133" t="s">
        <v>516</v>
      </c>
      <c r="L308" s="132"/>
      <c r="M308" s="151"/>
      <c r="N308" s="128"/>
      <c r="O308" s="128"/>
      <c r="P308" s="250"/>
    </row>
    <row r="309" spans="2:16" ht="12.75">
      <c r="B309" s="128"/>
      <c r="C309" s="233"/>
      <c r="D309" s="202"/>
      <c r="E309" s="122"/>
      <c r="F309" s="233"/>
      <c r="G309" s="210"/>
      <c r="H309" s="126" t="s">
        <v>722</v>
      </c>
      <c r="I309" s="210" t="s">
        <v>589</v>
      </c>
      <c r="J309" s="208" t="s">
        <v>590</v>
      </c>
      <c r="K309" s="133" t="s">
        <v>516</v>
      </c>
      <c r="L309" s="150"/>
      <c r="M309" s="151"/>
      <c r="N309" s="128"/>
      <c r="O309" s="128"/>
      <c r="P309" s="152"/>
    </row>
    <row r="310" spans="2:16" ht="12.75">
      <c r="B310" s="128"/>
      <c r="C310" s="233"/>
      <c r="D310" s="202"/>
      <c r="E310" s="122"/>
      <c r="F310" s="233"/>
      <c r="G310" s="210"/>
      <c r="H310" s="126" t="s">
        <v>721</v>
      </c>
      <c r="I310" s="210" t="s">
        <v>444</v>
      </c>
      <c r="J310" s="208" t="s">
        <v>445</v>
      </c>
      <c r="K310" s="133" t="s">
        <v>516</v>
      </c>
      <c r="L310" s="150"/>
      <c r="M310" s="151"/>
      <c r="N310" s="128"/>
      <c r="O310" s="128"/>
      <c r="P310" s="152"/>
    </row>
    <row r="311" spans="2:16" ht="12.75">
      <c r="B311" s="128"/>
      <c r="C311" s="233"/>
      <c r="D311" s="202"/>
      <c r="E311" s="122"/>
      <c r="F311" s="233"/>
      <c r="G311" s="210"/>
      <c r="H311" s="126" t="s">
        <v>723</v>
      </c>
      <c r="I311" s="210" t="s">
        <v>591</v>
      </c>
      <c r="J311" s="208" t="s">
        <v>549</v>
      </c>
      <c r="K311" s="133" t="s">
        <v>516</v>
      </c>
      <c r="L311" s="150"/>
      <c r="M311" s="151"/>
      <c r="N311" s="128"/>
      <c r="O311" s="128"/>
      <c r="P311" s="152"/>
    </row>
    <row r="312" spans="2:16" ht="12.75">
      <c r="B312" s="128"/>
      <c r="C312" s="233"/>
      <c r="D312" s="202"/>
      <c r="E312" s="122"/>
      <c r="F312" s="233"/>
      <c r="G312" s="210"/>
      <c r="H312" s="126" t="s">
        <v>724</v>
      </c>
      <c r="I312" s="210" t="s">
        <v>592</v>
      </c>
      <c r="J312" s="208" t="s">
        <v>341</v>
      </c>
      <c r="K312" s="133" t="s">
        <v>554</v>
      </c>
      <c r="L312" s="150"/>
      <c r="M312" s="151"/>
      <c r="N312" s="128"/>
      <c r="O312" s="128"/>
      <c r="P312" s="152"/>
    </row>
    <row r="313" spans="2:16" ht="12.75">
      <c r="B313" s="128"/>
      <c r="C313" s="233"/>
      <c r="D313" s="202"/>
      <c r="E313" s="122"/>
      <c r="F313" s="233"/>
      <c r="G313" s="210"/>
      <c r="H313" s="126" t="s">
        <v>473</v>
      </c>
      <c r="I313" s="210" t="s">
        <v>203</v>
      </c>
      <c r="J313" s="208" t="s">
        <v>340</v>
      </c>
      <c r="K313" s="133" t="s">
        <v>537</v>
      </c>
      <c r="L313" s="150"/>
      <c r="M313" s="151"/>
      <c r="N313" s="128"/>
      <c r="O313" s="128"/>
      <c r="P313" s="152"/>
    </row>
    <row r="314" spans="2:16" ht="12.75">
      <c r="B314" s="128"/>
      <c r="C314" s="233"/>
      <c r="D314" s="202"/>
      <c r="E314" s="122"/>
      <c r="F314" s="233"/>
      <c r="G314" s="210"/>
      <c r="H314" s="126" t="s">
        <v>486</v>
      </c>
      <c r="I314" s="210" t="s">
        <v>202</v>
      </c>
      <c r="J314" s="208" t="s">
        <v>442</v>
      </c>
      <c r="K314" s="133" t="s">
        <v>537</v>
      </c>
      <c r="L314" s="150"/>
      <c r="M314" s="151"/>
      <c r="N314" s="128"/>
      <c r="O314" s="128"/>
      <c r="P314" s="152"/>
    </row>
    <row r="315" spans="2:16" ht="12.75">
      <c r="B315" s="128"/>
      <c r="C315" s="233"/>
      <c r="D315" s="202"/>
      <c r="E315" s="122"/>
      <c r="F315" s="233"/>
      <c r="G315" s="210"/>
      <c r="H315" s="126" t="s">
        <v>485</v>
      </c>
      <c r="I315" s="210" t="s">
        <v>201</v>
      </c>
      <c r="J315" s="208" t="s">
        <v>526</v>
      </c>
      <c r="K315" s="133" t="s">
        <v>537</v>
      </c>
      <c r="L315" s="150"/>
      <c r="M315" s="151"/>
      <c r="N315" s="128"/>
      <c r="O315" s="128"/>
      <c r="P315" s="152"/>
    </row>
    <row r="316" spans="2:16" ht="12.75">
      <c r="B316" s="128"/>
      <c r="C316" s="233"/>
      <c r="D316" s="202"/>
      <c r="E316" s="122"/>
      <c r="F316" s="233"/>
      <c r="G316" s="210"/>
      <c r="H316" s="126" t="s">
        <v>487</v>
      </c>
      <c r="I316" s="210" t="s">
        <v>396</v>
      </c>
      <c r="J316" s="208" t="s">
        <v>209</v>
      </c>
      <c r="K316" s="133" t="s">
        <v>537</v>
      </c>
      <c r="L316" s="150"/>
      <c r="M316" s="151"/>
      <c r="N316" s="128"/>
      <c r="O316" s="128"/>
      <c r="P316" s="152"/>
    </row>
    <row r="317" spans="1:16" ht="12.75" customHeight="1">
      <c r="A317" s="211">
        <f>A308+1</f>
        <v>54</v>
      </c>
      <c r="B317" s="128" t="s">
        <v>5</v>
      </c>
      <c r="C317" s="233" t="s">
        <v>188</v>
      </c>
      <c r="D317" s="202" t="s">
        <v>150</v>
      </c>
      <c r="E317" s="122">
        <v>2</v>
      </c>
      <c r="F317" s="233" t="s">
        <v>264</v>
      </c>
      <c r="G317" s="180" t="s">
        <v>602</v>
      </c>
      <c r="H317" s="126" t="s">
        <v>725</v>
      </c>
      <c r="I317" s="208" t="s">
        <v>605</v>
      </c>
      <c r="J317" s="208" t="s">
        <v>606</v>
      </c>
      <c r="K317" s="133" t="s">
        <v>516</v>
      </c>
      <c r="L317" s="150"/>
      <c r="M317" s="216"/>
      <c r="N317" s="128"/>
      <c r="O317" s="128"/>
      <c r="P317" s="153"/>
    </row>
    <row r="318" spans="2:16" ht="12.75" customHeight="1">
      <c r="B318" s="128"/>
      <c r="C318" s="233"/>
      <c r="D318" s="202"/>
      <c r="E318" s="122"/>
      <c r="F318" s="233"/>
      <c r="G318" s="304"/>
      <c r="H318" s="126" t="s">
        <v>490</v>
      </c>
      <c r="I318" s="208" t="s">
        <v>203</v>
      </c>
      <c r="J318" s="208" t="s">
        <v>340</v>
      </c>
      <c r="K318" s="133" t="s">
        <v>537</v>
      </c>
      <c r="L318" s="150"/>
      <c r="M318" s="216"/>
      <c r="N318" s="128"/>
      <c r="O318" s="128"/>
      <c r="P318" s="153"/>
    </row>
    <row r="319" spans="1:16" ht="12.75">
      <c r="A319" s="211">
        <f>A317+1</f>
        <v>55</v>
      </c>
      <c r="B319" s="128" t="s">
        <v>5</v>
      </c>
      <c r="C319" s="233" t="s">
        <v>188</v>
      </c>
      <c r="D319" s="202" t="s">
        <v>150</v>
      </c>
      <c r="E319" s="122">
        <v>2</v>
      </c>
      <c r="F319" s="233" t="s">
        <v>264</v>
      </c>
      <c r="G319" s="304" t="s">
        <v>603</v>
      </c>
      <c r="H319" s="126"/>
      <c r="I319" s="208" t="s">
        <v>550</v>
      </c>
      <c r="J319" s="208" t="s">
        <v>607</v>
      </c>
      <c r="K319" s="133" t="s">
        <v>516</v>
      </c>
      <c r="L319" s="150"/>
      <c r="M319" s="216"/>
      <c r="N319" s="128"/>
      <c r="O319" s="128"/>
      <c r="P319" s="153"/>
    </row>
    <row r="320" spans="1:16" ht="12.75">
      <c r="A320" s="211">
        <f>A319+1</f>
        <v>56</v>
      </c>
      <c r="B320" s="128" t="s">
        <v>5</v>
      </c>
      <c r="C320" s="233" t="s">
        <v>188</v>
      </c>
      <c r="D320" s="202" t="s">
        <v>150</v>
      </c>
      <c r="E320" s="122">
        <v>2</v>
      </c>
      <c r="F320" s="233" t="s">
        <v>264</v>
      </c>
      <c r="G320" s="304" t="s">
        <v>604</v>
      </c>
      <c r="H320" s="126"/>
      <c r="I320" s="208" t="s">
        <v>550</v>
      </c>
      <c r="J320" s="208" t="s">
        <v>607</v>
      </c>
      <c r="K320" s="133" t="s">
        <v>516</v>
      </c>
      <c r="L320" s="150"/>
      <c r="M320" s="216"/>
      <c r="N320" s="128"/>
      <c r="O320" s="128"/>
      <c r="P320" s="153"/>
    </row>
    <row r="321" spans="2:16" ht="12.75" customHeight="1">
      <c r="B321" s="128"/>
      <c r="C321" s="233"/>
      <c r="D321" s="202"/>
      <c r="E321" s="122"/>
      <c r="F321" s="233"/>
      <c r="G321" s="244"/>
      <c r="H321" s="126" t="s">
        <v>488</v>
      </c>
      <c r="I321" s="210" t="s">
        <v>307</v>
      </c>
      <c r="J321" s="210" t="s">
        <v>356</v>
      </c>
      <c r="K321" s="247" t="s">
        <v>537</v>
      </c>
      <c r="L321" s="150"/>
      <c r="M321" s="216"/>
      <c r="N321" s="128"/>
      <c r="O321" s="128"/>
      <c r="P321" s="153"/>
    </row>
    <row r="322" spans="2:16" ht="12.75" customHeight="1">
      <c r="B322" s="128"/>
      <c r="C322" s="233"/>
      <c r="D322" s="202"/>
      <c r="E322" s="122"/>
      <c r="F322" s="233"/>
      <c r="G322" s="244"/>
      <c r="H322" s="126" t="s">
        <v>490</v>
      </c>
      <c r="I322" s="208" t="s">
        <v>203</v>
      </c>
      <c r="J322" s="208" t="s">
        <v>340</v>
      </c>
      <c r="K322" s="133" t="s">
        <v>537</v>
      </c>
      <c r="L322" s="150"/>
      <c r="M322" s="216"/>
      <c r="N322" s="128"/>
      <c r="O322" s="128"/>
      <c r="P322" s="153"/>
    </row>
    <row r="323" spans="1:16" ht="12.75">
      <c r="A323" s="211">
        <f>A320+1</f>
        <v>57</v>
      </c>
      <c r="B323" s="128" t="s">
        <v>5</v>
      </c>
      <c r="C323" s="233" t="s">
        <v>188</v>
      </c>
      <c r="D323" s="202" t="s">
        <v>150</v>
      </c>
      <c r="E323" s="122">
        <v>2</v>
      </c>
      <c r="F323" s="233" t="s">
        <v>265</v>
      </c>
      <c r="G323" s="180" t="s">
        <v>608</v>
      </c>
      <c r="H323" s="126" t="s">
        <v>726</v>
      </c>
      <c r="I323" s="210" t="s">
        <v>611</v>
      </c>
      <c r="J323" s="210" t="s">
        <v>612</v>
      </c>
      <c r="K323" s="247" t="s">
        <v>516</v>
      </c>
      <c r="L323" s="150"/>
      <c r="M323" s="216"/>
      <c r="N323" s="132"/>
      <c r="O323" s="128"/>
      <c r="P323" s="153"/>
    </row>
    <row r="324" spans="2:16" ht="12.75" customHeight="1">
      <c r="B324" s="128"/>
      <c r="C324" s="233"/>
      <c r="D324" s="202"/>
      <c r="E324" s="122"/>
      <c r="F324" s="233"/>
      <c r="G324" s="244"/>
      <c r="H324" s="126" t="s">
        <v>725</v>
      </c>
      <c r="I324" s="208" t="s">
        <v>605</v>
      </c>
      <c r="J324" s="208" t="s">
        <v>606</v>
      </c>
      <c r="K324" s="133" t="s">
        <v>516</v>
      </c>
      <c r="L324" s="150"/>
      <c r="M324" s="216"/>
      <c r="N324" s="128"/>
      <c r="O324" s="128"/>
      <c r="P324" s="153"/>
    </row>
    <row r="325" spans="2:16" ht="12.75" customHeight="1">
      <c r="B325" s="128"/>
      <c r="C325" s="233"/>
      <c r="D325" s="202"/>
      <c r="E325" s="122"/>
      <c r="F325" s="233"/>
      <c r="G325" s="244"/>
      <c r="H325" s="126" t="s">
        <v>488</v>
      </c>
      <c r="I325" s="210" t="s">
        <v>307</v>
      </c>
      <c r="J325" s="210" t="s">
        <v>356</v>
      </c>
      <c r="K325" s="247" t="s">
        <v>537</v>
      </c>
      <c r="L325" s="150"/>
      <c r="M325" s="216"/>
      <c r="N325" s="128"/>
      <c r="O325" s="128"/>
      <c r="P325" s="153"/>
    </row>
    <row r="326" spans="2:16" ht="12.75" customHeight="1">
      <c r="B326" s="128"/>
      <c r="C326" s="233"/>
      <c r="D326" s="202"/>
      <c r="E326" s="122"/>
      <c r="F326" s="233"/>
      <c r="G326" s="244"/>
      <c r="H326" s="126" t="s">
        <v>490</v>
      </c>
      <c r="I326" s="208" t="s">
        <v>203</v>
      </c>
      <c r="J326" s="208" t="s">
        <v>340</v>
      </c>
      <c r="K326" s="133" t="s">
        <v>537</v>
      </c>
      <c r="L326" s="150"/>
      <c r="M326" s="216"/>
      <c r="N326" s="128"/>
      <c r="O326" s="128"/>
      <c r="P326" s="153"/>
    </row>
    <row r="327" spans="2:16" ht="12.75" customHeight="1">
      <c r="B327" s="128"/>
      <c r="C327" s="233"/>
      <c r="D327" s="202"/>
      <c r="E327" s="122"/>
      <c r="F327" s="233"/>
      <c r="G327" s="244"/>
      <c r="H327" s="126" t="s">
        <v>489</v>
      </c>
      <c r="I327" s="208" t="s">
        <v>202</v>
      </c>
      <c r="J327" s="208" t="s">
        <v>442</v>
      </c>
      <c r="K327" s="133" t="s">
        <v>537</v>
      </c>
      <c r="L327" s="150"/>
      <c r="M327" s="216"/>
      <c r="N327" s="128"/>
      <c r="O327" s="128"/>
      <c r="P327" s="153"/>
    </row>
    <row r="328" spans="2:16" ht="12.75" customHeight="1">
      <c r="B328" s="128"/>
      <c r="C328" s="233"/>
      <c r="D328" s="202"/>
      <c r="E328" s="122"/>
      <c r="F328" s="233"/>
      <c r="G328" s="244"/>
      <c r="H328" s="126" t="s">
        <v>491</v>
      </c>
      <c r="I328" s="208" t="s">
        <v>395</v>
      </c>
      <c r="J328" s="208" t="s">
        <v>443</v>
      </c>
      <c r="K328" s="133" t="s">
        <v>537</v>
      </c>
      <c r="L328" s="150"/>
      <c r="M328" s="216"/>
      <c r="N328" s="128"/>
      <c r="O328" s="128"/>
      <c r="P328" s="153"/>
    </row>
    <row r="329" spans="1:16" ht="12.75">
      <c r="A329" s="211">
        <f>A323+1</f>
        <v>58</v>
      </c>
      <c r="B329" s="128" t="s">
        <v>5</v>
      </c>
      <c r="C329" s="233" t="s">
        <v>188</v>
      </c>
      <c r="D329" s="202" t="s">
        <v>150</v>
      </c>
      <c r="E329" s="122">
        <v>2</v>
      </c>
      <c r="F329" s="233" t="s">
        <v>265</v>
      </c>
      <c r="G329" s="304" t="s">
        <v>609</v>
      </c>
      <c r="H329" s="126" t="s">
        <v>725</v>
      </c>
      <c r="I329" s="208" t="s">
        <v>605</v>
      </c>
      <c r="J329" s="208" t="s">
        <v>606</v>
      </c>
      <c r="K329" s="133" t="s">
        <v>516</v>
      </c>
      <c r="L329" s="150"/>
      <c r="M329" s="216"/>
      <c r="N329" s="132"/>
      <c r="O329" s="128"/>
      <c r="P329" s="285"/>
    </row>
    <row r="330" spans="2:16" ht="12.75" customHeight="1">
      <c r="B330" s="128"/>
      <c r="C330" s="233"/>
      <c r="D330" s="202"/>
      <c r="E330" s="122"/>
      <c r="F330" s="233"/>
      <c r="G330" s="180"/>
      <c r="H330" s="126" t="s">
        <v>727</v>
      </c>
      <c r="I330" s="208" t="s">
        <v>613</v>
      </c>
      <c r="J330" s="208" t="s">
        <v>206</v>
      </c>
      <c r="K330" s="133" t="s">
        <v>516</v>
      </c>
      <c r="L330" s="150"/>
      <c r="M330" s="216"/>
      <c r="N330" s="128"/>
      <c r="O330" s="128"/>
      <c r="P330" s="153"/>
    </row>
    <row r="331" spans="2:16" ht="12.75" customHeight="1">
      <c r="B331" s="128"/>
      <c r="C331" s="233"/>
      <c r="D331" s="202"/>
      <c r="E331" s="122"/>
      <c r="F331" s="233"/>
      <c r="G331" s="180"/>
      <c r="H331" s="126" t="s">
        <v>488</v>
      </c>
      <c r="I331" s="210" t="s">
        <v>307</v>
      </c>
      <c r="J331" s="210" t="s">
        <v>356</v>
      </c>
      <c r="K331" s="247" t="s">
        <v>537</v>
      </c>
      <c r="L331" s="150"/>
      <c r="M331" s="216"/>
      <c r="N331" s="128"/>
      <c r="O331" s="128"/>
      <c r="P331" s="153"/>
    </row>
    <row r="332" spans="2:16" ht="12.75" customHeight="1">
      <c r="B332" s="128"/>
      <c r="C332" s="233"/>
      <c r="D332" s="202"/>
      <c r="E332" s="122"/>
      <c r="F332" s="233"/>
      <c r="G332" s="180"/>
      <c r="H332" s="126" t="s">
        <v>490</v>
      </c>
      <c r="I332" s="208" t="s">
        <v>203</v>
      </c>
      <c r="J332" s="208" t="s">
        <v>340</v>
      </c>
      <c r="K332" s="133" t="s">
        <v>537</v>
      </c>
      <c r="L332" s="150"/>
      <c r="M332" s="216"/>
      <c r="N332" s="128"/>
      <c r="O332" s="128"/>
      <c r="P332" s="153"/>
    </row>
    <row r="333" spans="2:16" ht="12.75" customHeight="1">
      <c r="B333" s="128"/>
      <c r="C333" s="233"/>
      <c r="D333" s="202"/>
      <c r="E333" s="122"/>
      <c r="F333" s="233"/>
      <c r="G333" s="180"/>
      <c r="H333" s="126" t="s">
        <v>489</v>
      </c>
      <c r="I333" s="208" t="s">
        <v>202</v>
      </c>
      <c r="J333" s="208" t="s">
        <v>442</v>
      </c>
      <c r="K333" s="133" t="s">
        <v>537</v>
      </c>
      <c r="L333" s="150"/>
      <c r="M333" s="216"/>
      <c r="N333" s="128"/>
      <c r="O333" s="128"/>
      <c r="P333" s="153"/>
    </row>
    <row r="334" spans="1:16" ht="12.75">
      <c r="A334" s="211">
        <f>A329+1</f>
        <v>59</v>
      </c>
      <c r="B334" s="128" t="s">
        <v>5</v>
      </c>
      <c r="C334" s="233" t="s">
        <v>188</v>
      </c>
      <c r="D334" s="202" t="s">
        <v>150</v>
      </c>
      <c r="E334" s="122">
        <v>2</v>
      </c>
      <c r="F334" s="233" t="s">
        <v>265</v>
      </c>
      <c r="G334" s="180" t="s">
        <v>286</v>
      </c>
      <c r="H334" s="126" t="s">
        <v>725</v>
      </c>
      <c r="I334" s="208" t="s">
        <v>605</v>
      </c>
      <c r="J334" s="208" t="s">
        <v>606</v>
      </c>
      <c r="K334" s="133" t="s">
        <v>516</v>
      </c>
      <c r="L334" s="150"/>
      <c r="M334" s="216"/>
      <c r="N334" s="132"/>
      <c r="O334" s="128"/>
      <c r="P334" s="285"/>
    </row>
    <row r="335" spans="2:16" ht="12.75" customHeight="1">
      <c r="B335" s="128"/>
      <c r="C335" s="233"/>
      <c r="D335" s="202"/>
      <c r="E335" s="122"/>
      <c r="F335" s="233"/>
      <c r="G335" s="180"/>
      <c r="H335" s="126" t="s">
        <v>488</v>
      </c>
      <c r="I335" s="210" t="s">
        <v>307</v>
      </c>
      <c r="J335" s="210" t="s">
        <v>356</v>
      </c>
      <c r="K335" s="247" t="s">
        <v>537</v>
      </c>
      <c r="L335" s="150"/>
      <c r="M335" s="216"/>
      <c r="N335" s="128"/>
      <c r="O335" s="128"/>
      <c r="P335" s="153"/>
    </row>
    <row r="336" spans="2:16" ht="12.75" customHeight="1">
      <c r="B336" s="128"/>
      <c r="C336" s="233"/>
      <c r="D336" s="202"/>
      <c r="E336" s="122"/>
      <c r="F336" s="233"/>
      <c r="G336" s="180"/>
      <c r="H336" s="126" t="s">
        <v>490</v>
      </c>
      <c r="I336" s="208" t="s">
        <v>203</v>
      </c>
      <c r="J336" s="208" t="s">
        <v>340</v>
      </c>
      <c r="K336" s="133" t="s">
        <v>537</v>
      </c>
      <c r="L336" s="150"/>
      <c r="M336" s="216"/>
      <c r="N336" s="128"/>
      <c r="O336" s="128"/>
      <c r="P336" s="153"/>
    </row>
    <row r="337" spans="1:16" ht="12.75">
      <c r="A337" s="211">
        <f>A334+1</f>
        <v>60</v>
      </c>
      <c r="B337" s="128" t="s">
        <v>5</v>
      </c>
      <c r="C337" s="233" t="s">
        <v>188</v>
      </c>
      <c r="D337" s="202" t="s">
        <v>150</v>
      </c>
      <c r="E337" s="122">
        <v>2</v>
      </c>
      <c r="F337" s="233" t="s">
        <v>265</v>
      </c>
      <c r="G337" s="180" t="s">
        <v>610</v>
      </c>
      <c r="H337" s="126" t="s">
        <v>725</v>
      </c>
      <c r="I337" s="208" t="s">
        <v>605</v>
      </c>
      <c r="J337" s="208" t="s">
        <v>606</v>
      </c>
      <c r="K337" s="133" t="s">
        <v>516</v>
      </c>
      <c r="L337" s="150"/>
      <c r="M337" s="216"/>
      <c r="N337" s="132"/>
      <c r="O337" s="128"/>
      <c r="P337" s="285"/>
    </row>
    <row r="338" spans="2:16" ht="12.75" customHeight="1">
      <c r="B338" s="128"/>
      <c r="C338" s="233"/>
      <c r="D338" s="202"/>
      <c r="E338" s="122"/>
      <c r="F338" s="233"/>
      <c r="G338" s="180"/>
      <c r="H338" s="126" t="s">
        <v>488</v>
      </c>
      <c r="I338" s="210" t="s">
        <v>307</v>
      </c>
      <c r="J338" s="210" t="s">
        <v>356</v>
      </c>
      <c r="K338" s="247" t="s">
        <v>537</v>
      </c>
      <c r="L338" s="150"/>
      <c r="M338" s="216"/>
      <c r="N338" s="128"/>
      <c r="O338" s="128"/>
      <c r="P338" s="153"/>
    </row>
    <row r="339" spans="2:16" ht="12.75" customHeight="1">
      <c r="B339" s="128"/>
      <c r="C339" s="233"/>
      <c r="D339" s="202"/>
      <c r="E339" s="122"/>
      <c r="F339" s="233"/>
      <c r="G339" s="180"/>
      <c r="H339" s="126" t="s">
        <v>490</v>
      </c>
      <c r="I339" s="208" t="s">
        <v>203</v>
      </c>
      <c r="J339" s="208" t="s">
        <v>340</v>
      </c>
      <c r="K339" s="133" t="s">
        <v>537</v>
      </c>
      <c r="L339" s="150"/>
      <c r="M339" s="216"/>
      <c r="N339" s="128"/>
      <c r="O339" s="128"/>
      <c r="P339" s="153"/>
    </row>
    <row r="340" spans="2:16" ht="12.75" customHeight="1">
      <c r="B340" s="128"/>
      <c r="C340" s="233"/>
      <c r="D340" s="202"/>
      <c r="E340" s="122"/>
      <c r="F340" s="233"/>
      <c r="G340" s="180"/>
      <c r="H340" s="126" t="s">
        <v>489</v>
      </c>
      <c r="I340" s="208" t="s">
        <v>202</v>
      </c>
      <c r="J340" s="208" t="s">
        <v>442</v>
      </c>
      <c r="K340" s="133" t="s">
        <v>537</v>
      </c>
      <c r="L340" s="150"/>
      <c r="M340" s="216"/>
      <c r="N340" s="128"/>
      <c r="O340" s="128"/>
      <c r="P340" s="153"/>
    </row>
    <row r="341" spans="1:16" ht="12.75">
      <c r="A341" s="211">
        <f>A337+1</f>
        <v>61</v>
      </c>
      <c r="B341" s="128" t="s">
        <v>5</v>
      </c>
      <c r="C341" s="233" t="s">
        <v>188</v>
      </c>
      <c r="D341" s="202" t="s">
        <v>150</v>
      </c>
      <c r="E341" s="122">
        <v>3</v>
      </c>
      <c r="F341" s="233" t="s">
        <v>337</v>
      </c>
      <c r="G341" s="127" t="s">
        <v>371</v>
      </c>
      <c r="H341" s="126" t="s">
        <v>494</v>
      </c>
      <c r="I341" s="210" t="s">
        <v>618</v>
      </c>
      <c r="J341" s="210" t="s">
        <v>398</v>
      </c>
      <c r="K341" s="247" t="s">
        <v>537</v>
      </c>
      <c r="L341" s="132"/>
      <c r="M341" s="151"/>
      <c r="N341" s="128"/>
      <c r="O341" s="128"/>
      <c r="P341" s="154"/>
    </row>
    <row r="342" spans="1:16" ht="12.75">
      <c r="A342" s="211">
        <f>A341+1</f>
        <v>62</v>
      </c>
      <c r="B342" s="128" t="s">
        <v>5</v>
      </c>
      <c r="C342" s="233" t="s">
        <v>188</v>
      </c>
      <c r="D342" s="202" t="s">
        <v>150</v>
      </c>
      <c r="E342" s="122">
        <v>3</v>
      </c>
      <c r="F342" s="233" t="s">
        <v>337</v>
      </c>
      <c r="G342" s="317" t="s">
        <v>614</v>
      </c>
      <c r="H342" s="126"/>
      <c r="I342" s="208" t="s">
        <v>550</v>
      </c>
      <c r="J342" s="210" t="s">
        <v>533</v>
      </c>
      <c r="K342" s="247" t="s">
        <v>516</v>
      </c>
      <c r="L342" s="132"/>
      <c r="M342" s="151"/>
      <c r="N342" s="128"/>
      <c r="O342" s="128"/>
      <c r="P342" s="154"/>
    </row>
    <row r="343" spans="1:16" ht="12.75">
      <c r="A343" s="211">
        <f>A342+1</f>
        <v>63</v>
      </c>
      <c r="B343" s="128" t="s">
        <v>5</v>
      </c>
      <c r="C343" s="233" t="s">
        <v>188</v>
      </c>
      <c r="D343" s="202" t="s">
        <v>150</v>
      </c>
      <c r="E343" s="122">
        <v>3</v>
      </c>
      <c r="F343" s="233" t="s">
        <v>337</v>
      </c>
      <c r="G343" s="127" t="s">
        <v>615</v>
      </c>
      <c r="H343" s="126"/>
      <c r="I343" s="208" t="s">
        <v>550</v>
      </c>
      <c r="J343" s="210" t="s">
        <v>533</v>
      </c>
      <c r="K343" s="247" t="s">
        <v>516</v>
      </c>
      <c r="L343" s="132"/>
      <c r="M343" s="151"/>
      <c r="N343" s="128"/>
      <c r="O343" s="128"/>
      <c r="P343" s="154"/>
    </row>
    <row r="344" spans="1:16" ht="12.75">
      <c r="A344" s="211">
        <f>A343+1</f>
        <v>64</v>
      </c>
      <c r="B344" s="128" t="s">
        <v>5</v>
      </c>
      <c r="C344" s="233" t="s">
        <v>188</v>
      </c>
      <c r="D344" s="202" t="s">
        <v>150</v>
      </c>
      <c r="E344" s="122">
        <v>3</v>
      </c>
      <c r="F344" s="233" t="s">
        <v>337</v>
      </c>
      <c r="G344" s="127" t="s">
        <v>616</v>
      </c>
      <c r="H344" s="126" t="s">
        <v>728</v>
      </c>
      <c r="I344" s="208" t="s">
        <v>619</v>
      </c>
      <c r="J344" s="210" t="s">
        <v>620</v>
      </c>
      <c r="K344" s="247" t="s">
        <v>516</v>
      </c>
      <c r="L344" s="132"/>
      <c r="M344" s="151"/>
      <c r="N344" s="128"/>
      <c r="O344" s="128"/>
      <c r="P344" s="154"/>
    </row>
    <row r="345" spans="2:16" ht="12.75">
      <c r="B345" s="128"/>
      <c r="C345" s="233"/>
      <c r="D345" s="202"/>
      <c r="E345" s="122"/>
      <c r="F345" s="233"/>
      <c r="G345" s="127"/>
      <c r="H345" s="126" t="s">
        <v>729</v>
      </c>
      <c r="I345" s="208" t="s">
        <v>621</v>
      </c>
      <c r="J345" s="210" t="s">
        <v>210</v>
      </c>
      <c r="K345" s="247" t="s">
        <v>516</v>
      </c>
      <c r="L345" s="132"/>
      <c r="M345" s="151"/>
      <c r="N345" s="128"/>
      <c r="O345" s="128"/>
      <c r="P345" s="154"/>
    </row>
    <row r="346" spans="2:16" ht="12.75">
      <c r="B346" s="128"/>
      <c r="C346" s="233"/>
      <c r="D346" s="202"/>
      <c r="E346" s="122"/>
      <c r="F346" s="233"/>
      <c r="G346" s="127"/>
      <c r="H346" s="126" t="s">
        <v>503</v>
      </c>
      <c r="I346" s="208" t="s">
        <v>622</v>
      </c>
      <c r="J346" s="210" t="s">
        <v>397</v>
      </c>
      <c r="K346" s="247" t="s">
        <v>516</v>
      </c>
      <c r="L346" s="132"/>
      <c r="M346" s="151"/>
      <c r="N346" s="128"/>
      <c r="O346" s="128"/>
      <c r="P346" s="154"/>
    </row>
    <row r="347" spans="2:16" ht="12.75">
      <c r="B347" s="128"/>
      <c r="C347" s="233"/>
      <c r="D347" s="202"/>
      <c r="E347" s="122"/>
      <c r="F347" s="233"/>
      <c r="G347" s="127"/>
      <c r="H347" s="126"/>
      <c r="I347" s="208" t="s">
        <v>550</v>
      </c>
      <c r="J347" s="210" t="s">
        <v>533</v>
      </c>
      <c r="K347" s="247" t="s">
        <v>516</v>
      </c>
      <c r="L347" s="132"/>
      <c r="M347" s="151"/>
      <c r="N347" s="128"/>
      <c r="O347" s="128"/>
      <c r="P347" s="154"/>
    </row>
    <row r="348" spans="2:16" ht="12.75">
      <c r="B348" s="128"/>
      <c r="C348" s="233"/>
      <c r="D348" s="202"/>
      <c r="E348" s="122"/>
      <c r="F348" s="233"/>
      <c r="G348" s="127"/>
      <c r="H348" s="126" t="s">
        <v>499</v>
      </c>
      <c r="I348" s="208" t="s">
        <v>623</v>
      </c>
      <c r="J348" s="210" t="s">
        <v>207</v>
      </c>
      <c r="K348" s="247" t="s">
        <v>554</v>
      </c>
      <c r="L348" s="132"/>
      <c r="M348" s="151"/>
      <c r="N348" s="128"/>
      <c r="O348" s="128"/>
      <c r="P348" s="154"/>
    </row>
    <row r="349" spans="2:16" ht="12.75">
      <c r="B349" s="128"/>
      <c r="C349" s="233"/>
      <c r="D349" s="202"/>
      <c r="E349" s="122"/>
      <c r="F349" s="233"/>
      <c r="G349" s="127"/>
      <c r="H349" s="126" t="s">
        <v>495</v>
      </c>
      <c r="I349" s="208" t="s">
        <v>624</v>
      </c>
      <c r="J349" s="210" t="s">
        <v>446</v>
      </c>
      <c r="K349" s="247" t="s">
        <v>574</v>
      </c>
      <c r="L349" s="132"/>
      <c r="M349" s="151"/>
      <c r="N349" s="128"/>
      <c r="O349" s="128"/>
      <c r="P349" s="154"/>
    </row>
    <row r="350" spans="2:16" ht="12.75">
      <c r="B350" s="128"/>
      <c r="C350" s="233"/>
      <c r="D350" s="202"/>
      <c r="E350" s="122"/>
      <c r="F350" s="233"/>
      <c r="G350" s="127"/>
      <c r="H350" s="126" t="s">
        <v>495</v>
      </c>
      <c r="I350" s="208" t="s">
        <v>624</v>
      </c>
      <c r="J350" s="210" t="s">
        <v>446</v>
      </c>
      <c r="K350" s="247" t="s">
        <v>537</v>
      </c>
      <c r="L350" s="132"/>
      <c r="M350" s="151"/>
      <c r="N350" s="128"/>
      <c r="O350" s="128"/>
      <c r="P350" s="154"/>
    </row>
    <row r="351" spans="2:16" ht="12.75">
      <c r="B351" s="128"/>
      <c r="C351" s="233"/>
      <c r="D351" s="202"/>
      <c r="E351" s="122"/>
      <c r="F351" s="233"/>
      <c r="G351" s="127"/>
      <c r="H351" s="126" t="s">
        <v>492</v>
      </c>
      <c r="I351" s="208" t="s">
        <v>444</v>
      </c>
      <c r="J351" s="210" t="s">
        <v>445</v>
      </c>
      <c r="K351" s="247" t="s">
        <v>537</v>
      </c>
      <c r="L351" s="132"/>
      <c r="M351" s="151"/>
      <c r="N351" s="128"/>
      <c r="O351" s="128"/>
      <c r="P351" s="154"/>
    </row>
    <row r="352" spans="2:16" ht="12.75">
      <c r="B352" s="128"/>
      <c r="C352" s="233"/>
      <c r="D352" s="202"/>
      <c r="E352" s="122"/>
      <c r="F352" s="233"/>
      <c r="G352" s="127"/>
      <c r="H352" s="126" t="s">
        <v>494</v>
      </c>
      <c r="I352" s="208" t="s">
        <v>618</v>
      </c>
      <c r="J352" s="210" t="s">
        <v>398</v>
      </c>
      <c r="K352" s="247" t="s">
        <v>537</v>
      </c>
      <c r="L352" s="132"/>
      <c r="M352" s="151"/>
      <c r="N352" s="128"/>
      <c r="O352" s="128"/>
      <c r="P352" s="154"/>
    </row>
    <row r="353" spans="2:16" ht="12.75">
      <c r="B353" s="128"/>
      <c r="C353" s="233"/>
      <c r="D353" s="202"/>
      <c r="E353" s="122"/>
      <c r="F353" s="233"/>
      <c r="G353" s="127"/>
      <c r="H353" s="126" t="s">
        <v>493</v>
      </c>
      <c r="I353" s="208" t="s">
        <v>625</v>
      </c>
      <c r="J353" s="210" t="s">
        <v>446</v>
      </c>
      <c r="K353" s="247" t="s">
        <v>537</v>
      </c>
      <c r="L353" s="132"/>
      <c r="M353" s="151"/>
      <c r="N353" s="128"/>
      <c r="O353" s="128"/>
      <c r="P353" s="154"/>
    </row>
    <row r="354" spans="1:16" ht="12.75">
      <c r="A354" s="211">
        <f>A344+1</f>
        <v>65</v>
      </c>
      <c r="B354" s="128" t="s">
        <v>5</v>
      </c>
      <c r="C354" s="233" t="s">
        <v>188</v>
      </c>
      <c r="D354" s="202" t="s">
        <v>150</v>
      </c>
      <c r="E354" s="122">
        <v>3</v>
      </c>
      <c r="F354" s="233" t="s">
        <v>337</v>
      </c>
      <c r="G354" s="127" t="s">
        <v>617</v>
      </c>
      <c r="H354" s="126"/>
      <c r="I354" s="208" t="s">
        <v>550</v>
      </c>
      <c r="J354" s="210" t="s">
        <v>533</v>
      </c>
      <c r="K354" s="247" t="s">
        <v>516</v>
      </c>
      <c r="L354" s="132"/>
      <c r="M354" s="151"/>
      <c r="N354" s="128"/>
      <c r="O354" s="128"/>
      <c r="P354" s="154"/>
    </row>
    <row r="355" spans="1:16" ht="12.75">
      <c r="A355" s="211">
        <f>A354+1</f>
        <v>66</v>
      </c>
      <c r="B355" s="128" t="s">
        <v>5</v>
      </c>
      <c r="C355" s="233" t="s">
        <v>188</v>
      </c>
      <c r="D355" s="202" t="s">
        <v>150</v>
      </c>
      <c r="E355" s="122">
        <v>3</v>
      </c>
      <c r="F355" s="233" t="s">
        <v>336</v>
      </c>
      <c r="G355" s="127" t="s">
        <v>626</v>
      </c>
      <c r="H355" s="126" t="s">
        <v>729</v>
      </c>
      <c r="I355" s="210" t="s">
        <v>621</v>
      </c>
      <c r="J355" s="210" t="s">
        <v>210</v>
      </c>
      <c r="K355" s="247" t="s">
        <v>516</v>
      </c>
      <c r="L355" s="150"/>
      <c r="M355" s="286"/>
      <c r="N355" s="132"/>
      <c r="O355" s="128"/>
      <c r="P355" s="152"/>
    </row>
    <row r="356" spans="2:16" ht="12.75">
      <c r="B356" s="128"/>
      <c r="C356" s="233"/>
      <c r="D356" s="202"/>
      <c r="E356" s="122"/>
      <c r="F356" s="233"/>
      <c r="G356" s="127"/>
      <c r="H356" s="126" t="s">
        <v>730</v>
      </c>
      <c r="I356" s="210" t="s">
        <v>628</v>
      </c>
      <c r="J356" s="210" t="s">
        <v>397</v>
      </c>
      <c r="K356" s="247" t="s">
        <v>516</v>
      </c>
      <c r="L356" s="150"/>
      <c r="M356" s="286"/>
      <c r="N356" s="132"/>
      <c r="O356" s="128"/>
      <c r="P356" s="152"/>
    </row>
    <row r="357" spans="2:16" ht="12.75">
      <c r="B357" s="128"/>
      <c r="C357" s="233"/>
      <c r="D357" s="202"/>
      <c r="E357" s="122"/>
      <c r="F357" s="233"/>
      <c r="G357" s="127"/>
      <c r="H357" s="126" t="s">
        <v>492</v>
      </c>
      <c r="I357" s="210" t="s">
        <v>444</v>
      </c>
      <c r="J357" s="210" t="s">
        <v>445</v>
      </c>
      <c r="K357" s="247" t="s">
        <v>537</v>
      </c>
      <c r="L357" s="150"/>
      <c r="M357" s="318"/>
      <c r="N357" s="132"/>
      <c r="O357" s="128"/>
      <c r="P357" s="152"/>
    </row>
    <row r="358" spans="2:16" ht="12.75">
      <c r="B358" s="128"/>
      <c r="C358" s="233"/>
      <c r="D358" s="202"/>
      <c r="E358" s="122"/>
      <c r="F358" s="233"/>
      <c r="G358" s="127"/>
      <c r="H358" s="126" t="s">
        <v>494</v>
      </c>
      <c r="I358" s="210" t="s">
        <v>618</v>
      </c>
      <c r="J358" s="210" t="s">
        <v>398</v>
      </c>
      <c r="K358" s="247" t="s">
        <v>537</v>
      </c>
      <c r="L358" s="150"/>
      <c r="M358" s="318"/>
      <c r="N358" s="132"/>
      <c r="O358" s="128"/>
      <c r="P358" s="152"/>
    </row>
    <row r="359" spans="2:16" ht="12.75">
      <c r="B359" s="128"/>
      <c r="C359" s="233"/>
      <c r="D359" s="202"/>
      <c r="E359" s="122"/>
      <c r="F359" s="233"/>
      <c r="G359" s="127"/>
      <c r="H359" s="126" t="s">
        <v>495</v>
      </c>
      <c r="I359" s="210" t="s">
        <v>450</v>
      </c>
      <c r="J359" s="210" t="s">
        <v>206</v>
      </c>
      <c r="K359" s="247" t="s">
        <v>537</v>
      </c>
      <c r="L359" s="150"/>
      <c r="M359" s="318"/>
      <c r="N359" s="132"/>
      <c r="O359" s="128"/>
      <c r="P359" s="152"/>
    </row>
    <row r="360" spans="1:16" ht="12.75">
      <c r="A360" s="211">
        <f>A355+1</f>
        <v>67</v>
      </c>
      <c r="B360" s="128" t="s">
        <v>5</v>
      </c>
      <c r="C360" s="233" t="s">
        <v>188</v>
      </c>
      <c r="D360" s="202" t="s">
        <v>150</v>
      </c>
      <c r="E360" s="122">
        <v>3</v>
      </c>
      <c r="F360" s="233" t="s">
        <v>336</v>
      </c>
      <c r="G360" s="297" t="s">
        <v>374</v>
      </c>
      <c r="H360" s="126" t="s">
        <v>729</v>
      </c>
      <c r="I360" s="210" t="s">
        <v>621</v>
      </c>
      <c r="J360" s="210" t="s">
        <v>210</v>
      </c>
      <c r="K360" s="247" t="s">
        <v>516</v>
      </c>
      <c r="L360" s="150"/>
      <c r="M360" s="286"/>
      <c r="N360" s="132"/>
      <c r="O360" s="128"/>
      <c r="P360" s="152"/>
    </row>
    <row r="361" spans="2:16" ht="12.75">
      <c r="B361" s="128"/>
      <c r="C361" s="233"/>
      <c r="D361" s="202"/>
      <c r="E361" s="122"/>
      <c r="F361" s="233"/>
      <c r="G361" s="297"/>
      <c r="H361" s="126" t="s">
        <v>730</v>
      </c>
      <c r="I361" s="210" t="s">
        <v>628</v>
      </c>
      <c r="J361" s="210" t="s">
        <v>397</v>
      </c>
      <c r="K361" s="247" t="s">
        <v>516</v>
      </c>
      <c r="L361" s="150"/>
      <c r="M361" s="318"/>
      <c r="N361" s="132"/>
      <c r="O361" s="128"/>
      <c r="P361" s="152"/>
    </row>
    <row r="362" spans="1:16" ht="12.75">
      <c r="A362" s="211">
        <f>A360+1</f>
        <v>68</v>
      </c>
      <c r="B362" s="128" t="s">
        <v>5</v>
      </c>
      <c r="C362" s="233" t="s">
        <v>188</v>
      </c>
      <c r="D362" s="202" t="s">
        <v>150</v>
      </c>
      <c r="E362" s="122">
        <v>3</v>
      </c>
      <c r="F362" s="233" t="s">
        <v>336</v>
      </c>
      <c r="G362" s="127" t="s">
        <v>627</v>
      </c>
      <c r="H362" s="206" t="s">
        <v>492</v>
      </c>
      <c r="I362" s="210" t="s">
        <v>444</v>
      </c>
      <c r="J362" s="210" t="s">
        <v>445</v>
      </c>
      <c r="K362" s="247" t="s">
        <v>537</v>
      </c>
      <c r="L362" s="150"/>
      <c r="M362" s="286"/>
      <c r="N362" s="132"/>
      <c r="O362" s="128"/>
      <c r="P362" s="152"/>
    </row>
    <row r="363" spans="1:16" ht="12.75">
      <c r="A363" s="211">
        <f>A362+1</f>
        <v>69</v>
      </c>
      <c r="B363" s="128" t="s">
        <v>5</v>
      </c>
      <c r="C363" s="233" t="s">
        <v>188</v>
      </c>
      <c r="D363" s="202" t="s">
        <v>150</v>
      </c>
      <c r="E363" s="122">
        <v>3</v>
      </c>
      <c r="F363" s="233" t="s">
        <v>335</v>
      </c>
      <c r="G363" s="297" t="s">
        <v>629</v>
      </c>
      <c r="H363" s="126" t="s">
        <v>730</v>
      </c>
      <c r="I363" s="209" t="s">
        <v>628</v>
      </c>
      <c r="J363" s="210" t="s">
        <v>397</v>
      </c>
      <c r="K363" s="247" t="s">
        <v>516</v>
      </c>
      <c r="L363" s="150"/>
      <c r="M363" s="286"/>
      <c r="N363" s="132"/>
      <c r="O363" s="128"/>
      <c r="P363" s="152"/>
    </row>
    <row r="364" spans="1:16" ht="12.75">
      <c r="A364" s="211">
        <f>A363+1</f>
        <v>70</v>
      </c>
      <c r="B364" s="128" t="s">
        <v>5</v>
      </c>
      <c r="C364" s="233" t="s">
        <v>188</v>
      </c>
      <c r="D364" s="202" t="s">
        <v>150</v>
      </c>
      <c r="E364" s="122">
        <v>3</v>
      </c>
      <c r="F364" s="233" t="s">
        <v>335</v>
      </c>
      <c r="G364" s="127" t="s">
        <v>630</v>
      </c>
      <c r="H364" s="126" t="s">
        <v>729</v>
      </c>
      <c r="I364" s="209" t="s">
        <v>621</v>
      </c>
      <c r="J364" s="210" t="s">
        <v>210</v>
      </c>
      <c r="K364" s="247" t="s">
        <v>516</v>
      </c>
      <c r="L364" s="150"/>
      <c r="M364" s="286"/>
      <c r="N364" s="132"/>
      <c r="O364" s="128"/>
      <c r="P364" s="152"/>
    </row>
    <row r="365" spans="2:16" ht="12.75">
      <c r="B365" s="128"/>
      <c r="C365" s="233"/>
      <c r="D365" s="202"/>
      <c r="E365" s="122"/>
      <c r="F365" s="233"/>
      <c r="G365" s="127"/>
      <c r="H365" s="126" t="s">
        <v>730</v>
      </c>
      <c r="I365" s="210" t="s">
        <v>628</v>
      </c>
      <c r="J365" s="210" t="s">
        <v>397</v>
      </c>
      <c r="K365" s="247" t="s">
        <v>516</v>
      </c>
      <c r="L365" s="150"/>
      <c r="M365" s="286"/>
      <c r="N365" s="132"/>
      <c r="O365" s="128"/>
      <c r="P365" s="152"/>
    </row>
    <row r="366" spans="2:16" ht="12.75">
      <c r="B366" s="128"/>
      <c r="C366" s="233"/>
      <c r="D366" s="202"/>
      <c r="E366" s="122"/>
      <c r="F366" s="233"/>
      <c r="G366" s="127"/>
      <c r="H366" s="126" t="s">
        <v>492</v>
      </c>
      <c r="I366" s="210" t="s">
        <v>444</v>
      </c>
      <c r="J366" s="210" t="s">
        <v>445</v>
      </c>
      <c r="K366" s="247" t="s">
        <v>537</v>
      </c>
      <c r="L366" s="150"/>
      <c r="M366" s="286"/>
      <c r="N366" s="132"/>
      <c r="O366" s="128"/>
      <c r="P366" s="152"/>
    </row>
    <row r="367" spans="2:16" ht="13.5" customHeight="1">
      <c r="B367" s="128"/>
      <c r="C367" s="233"/>
      <c r="D367" s="202"/>
      <c r="E367" s="122"/>
      <c r="F367" s="233"/>
      <c r="G367" s="297"/>
      <c r="H367" s="126" t="s">
        <v>494</v>
      </c>
      <c r="I367" s="210" t="s">
        <v>618</v>
      </c>
      <c r="J367" s="210" t="s">
        <v>398</v>
      </c>
      <c r="K367" s="247" t="s">
        <v>537</v>
      </c>
      <c r="L367" s="150"/>
      <c r="M367" s="286"/>
      <c r="N367" s="132"/>
      <c r="O367" s="128"/>
      <c r="P367" s="152"/>
    </row>
    <row r="368" spans="1:16" ht="12.75">
      <c r="A368" s="211">
        <f>A364+1</f>
        <v>71</v>
      </c>
      <c r="B368" s="128" t="s">
        <v>5</v>
      </c>
      <c r="C368" s="233" t="s">
        <v>188</v>
      </c>
      <c r="D368" s="202" t="s">
        <v>150</v>
      </c>
      <c r="E368" s="122">
        <v>4</v>
      </c>
      <c r="F368" s="233" t="s">
        <v>196</v>
      </c>
      <c r="G368" s="146" t="s">
        <v>631</v>
      </c>
      <c r="H368" s="206" t="s">
        <v>497</v>
      </c>
      <c r="I368" s="210" t="s">
        <v>401</v>
      </c>
      <c r="J368" s="210" t="s">
        <v>207</v>
      </c>
      <c r="K368" s="247" t="s">
        <v>537</v>
      </c>
      <c r="L368" s="150"/>
      <c r="M368" s="286"/>
      <c r="N368" s="132"/>
      <c r="O368" s="128"/>
      <c r="P368" s="152"/>
    </row>
    <row r="369" spans="1:16" ht="12.75">
      <c r="A369" s="211">
        <f>A368+1</f>
        <v>72</v>
      </c>
      <c r="B369" s="128" t="s">
        <v>5</v>
      </c>
      <c r="C369" s="233" t="s">
        <v>188</v>
      </c>
      <c r="D369" s="202" t="s">
        <v>150</v>
      </c>
      <c r="E369" s="122">
        <v>4</v>
      </c>
      <c r="F369" s="233" t="s">
        <v>196</v>
      </c>
      <c r="G369" s="146" t="s">
        <v>632</v>
      </c>
      <c r="H369" s="206" t="s">
        <v>497</v>
      </c>
      <c r="I369" s="210" t="s">
        <v>401</v>
      </c>
      <c r="J369" s="210" t="s">
        <v>207</v>
      </c>
      <c r="K369" s="247" t="s">
        <v>635</v>
      </c>
      <c r="L369" s="150"/>
      <c r="M369" s="286"/>
      <c r="N369" s="132"/>
      <c r="O369" s="128"/>
      <c r="P369" s="152"/>
    </row>
    <row r="370" spans="2:16" ht="12.75">
      <c r="B370" s="128"/>
      <c r="C370" s="233"/>
      <c r="D370" s="202"/>
      <c r="E370" s="122"/>
      <c r="F370" s="233"/>
      <c r="G370" s="146"/>
      <c r="H370" s="206" t="s">
        <v>497</v>
      </c>
      <c r="I370" s="210" t="s">
        <v>401</v>
      </c>
      <c r="J370" s="210" t="s">
        <v>207</v>
      </c>
      <c r="K370" s="247" t="s">
        <v>537</v>
      </c>
      <c r="L370" s="150"/>
      <c r="M370" s="318"/>
      <c r="N370" s="132"/>
      <c r="O370" s="128"/>
      <c r="P370" s="152"/>
    </row>
    <row r="371" spans="2:16" ht="12.75">
      <c r="B371" s="128"/>
      <c r="C371" s="233"/>
      <c r="D371" s="202"/>
      <c r="E371" s="122"/>
      <c r="F371" s="233"/>
      <c r="G371" s="146"/>
      <c r="H371" s="206" t="s">
        <v>344</v>
      </c>
      <c r="I371" s="210" t="s">
        <v>400</v>
      </c>
      <c r="J371" s="210" t="s">
        <v>397</v>
      </c>
      <c r="K371" s="247" t="s">
        <v>635</v>
      </c>
      <c r="L371" s="150"/>
      <c r="M371" s="318"/>
      <c r="N371" s="132"/>
      <c r="O371" s="128"/>
      <c r="P371" s="152"/>
    </row>
    <row r="372" spans="2:16" ht="12.75">
      <c r="B372" s="128"/>
      <c r="C372" s="233"/>
      <c r="D372" s="202"/>
      <c r="E372" s="122"/>
      <c r="F372" s="233"/>
      <c r="G372" s="146"/>
      <c r="H372" s="206" t="s">
        <v>344</v>
      </c>
      <c r="I372" s="210" t="s">
        <v>400</v>
      </c>
      <c r="J372" s="210" t="s">
        <v>397</v>
      </c>
      <c r="K372" s="247" t="s">
        <v>537</v>
      </c>
      <c r="L372" s="150"/>
      <c r="M372" s="318"/>
      <c r="N372" s="132"/>
      <c r="O372" s="128"/>
      <c r="P372" s="152"/>
    </row>
    <row r="373" spans="2:16" ht="12.75">
      <c r="B373" s="128"/>
      <c r="C373" s="233"/>
      <c r="D373" s="202"/>
      <c r="E373" s="122"/>
      <c r="F373" s="233"/>
      <c r="G373" s="146"/>
      <c r="H373" s="206" t="s">
        <v>496</v>
      </c>
      <c r="I373" s="210" t="s">
        <v>636</v>
      </c>
      <c r="J373" s="210" t="s">
        <v>308</v>
      </c>
      <c r="K373" s="247" t="s">
        <v>537</v>
      </c>
      <c r="L373" s="150"/>
      <c r="M373" s="318"/>
      <c r="N373" s="132"/>
      <c r="O373" s="128"/>
      <c r="P373" s="152"/>
    </row>
    <row r="374" spans="1:16" ht="12.75">
      <c r="A374" s="211">
        <f>A369+1</f>
        <v>73</v>
      </c>
      <c r="B374" s="128" t="s">
        <v>5</v>
      </c>
      <c r="C374" s="233" t="s">
        <v>188</v>
      </c>
      <c r="D374" s="202" t="s">
        <v>150</v>
      </c>
      <c r="E374" s="122">
        <v>4</v>
      </c>
      <c r="F374" s="233" t="s">
        <v>196</v>
      </c>
      <c r="G374" s="146" t="s">
        <v>633</v>
      </c>
      <c r="H374" s="206" t="s">
        <v>497</v>
      </c>
      <c r="I374" s="210" t="s">
        <v>401</v>
      </c>
      <c r="J374" s="210" t="s">
        <v>207</v>
      </c>
      <c r="K374" s="247" t="s">
        <v>635</v>
      </c>
      <c r="L374" s="132"/>
      <c r="M374" s="151"/>
      <c r="N374" s="132"/>
      <c r="O374" s="128"/>
      <c r="P374" s="284"/>
    </row>
    <row r="375" spans="2:16" ht="12.75">
      <c r="B375" s="128"/>
      <c r="C375" s="233"/>
      <c r="D375" s="202"/>
      <c r="E375" s="122"/>
      <c r="F375" s="233"/>
      <c r="G375" s="146"/>
      <c r="H375" s="206" t="s">
        <v>497</v>
      </c>
      <c r="I375" s="210" t="s">
        <v>401</v>
      </c>
      <c r="J375" s="210" t="s">
        <v>207</v>
      </c>
      <c r="K375" s="247" t="s">
        <v>537</v>
      </c>
      <c r="L375" s="150"/>
      <c r="M375" s="286"/>
      <c r="N375" s="132"/>
      <c r="O375" s="128"/>
      <c r="P375" s="152"/>
    </row>
    <row r="376" spans="2:16" ht="12.75">
      <c r="B376" s="128"/>
      <c r="C376" s="233"/>
      <c r="D376" s="202"/>
      <c r="E376" s="122"/>
      <c r="F376" s="233"/>
      <c r="G376" s="146"/>
      <c r="H376" s="206" t="s">
        <v>344</v>
      </c>
      <c r="I376" s="210" t="s">
        <v>400</v>
      </c>
      <c r="J376" s="210" t="s">
        <v>397</v>
      </c>
      <c r="K376" s="247" t="s">
        <v>635</v>
      </c>
      <c r="L376" s="150"/>
      <c r="M376" s="286"/>
      <c r="N376" s="132"/>
      <c r="O376" s="128"/>
      <c r="P376" s="152"/>
    </row>
    <row r="377" spans="2:16" ht="12.75">
      <c r="B377" s="128"/>
      <c r="C377" s="233"/>
      <c r="D377" s="202"/>
      <c r="E377" s="122"/>
      <c r="F377" s="233"/>
      <c r="G377" s="146"/>
      <c r="H377" s="206" t="s">
        <v>344</v>
      </c>
      <c r="I377" s="210" t="s">
        <v>400</v>
      </c>
      <c r="J377" s="210" t="s">
        <v>397</v>
      </c>
      <c r="K377" s="247" t="s">
        <v>537</v>
      </c>
      <c r="L377" s="150"/>
      <c r="M377" s="286"/>
      <c r="N377" s="132"/>
      <c r="O377" s="128"/>
      <c r="P377" s="152"/>
    </row>
    <row r="378" spans="2:16" ht="12.75">
      <c r="B378" s="128"/>
      <c r="C378" s="233"/>
      <c r="D378" s="202"/>
      <c r="E378" s="122"/>
      <c r="F378" s="233"/>
      <c r="G378" s="146"/>
      <c r="H378" s="206" t="s">
        <v>496</v>
      </c>
      <c r="I378" s="210" t="s">
        <v>636</v>
      </c>
      <c r="J378" s="210" t="s">
        <v>308</v>
      </c>
      <c r="K378" s="247" t="s">
        <v>537</v>
      </c>
      <c r="L378" s="150"/>
      <c r="M378" s="286"/>
      <c r="N378" s="132"/>
      <c r="O378" s="128"/>
      <c r="P378" s="152"/>
    </row>
    <row r="379" spans="1:16" ht="12.75">
      <c r="A379" s="211">
        <f>A374+1</f>
        <v>74</v>
      </c>
      <c r="B379" s="128" t="s">
        <v>5</v>
      </c>
      <c r="C379" s="233" t="s">
        <v>188</v>
      </c>
      <c r="D379" s="202" t="s">
        <v>150</v>
      </c>
      <c r="E379" s="122">
        <v>4</v>
      </c>
      <c r="F379" s="233" t="s">
        <v>196</v>
      </c>
      <c r="G379" s="146" t="s">
        <v>634</v>
      </c>
      <c r="H379" s="206" t="s">
        <v>497</v>
      </c>
      <c r="I379" s="210" t="s">
        <v>401</v>
      </c>
      <c r="J379" s="210" t="s">
        <v>207</v>
      </c>
      <c r="K379" s="247" t="s">
        <v>635</v>
      </c>
      <c r="L379" s="132"/>
      <c r="M379" s="151"/>
      <c r="N379" s="128"/>
      <c r="O379" s="128"/>
      <c r="P379" s="154"/>
    </row>
    <row r="380" spans="2:16" ht="12.75">
      <c r="B380" s="128"/>
      <c r="C380" s="233"/>
      <c r="D380" s="202"/>
      <c r="E380" s="122"/>
      <c r="F380" s="233"/>
      <c r="G380" s="266"/>
      <c r="H380" s="206" t="s">
        <v>497</v>
      </c>
      <c r="I380" s="210" t="s">
        <v>401</v>
      </c>
      <c r="J380" s="210" t="s">
        <v>207</v>
      </c>
      <c r="K380" s="247" t="s">
        <v>537</v>
      </c>
      <c r="L380" s="150"/>
      <c r="M380" s="286"/>
      <c r="N380" s="132"/>
      <c r="O380" s="128"/>
      <c r="P380" s="152"/>
    </row>
    <row r="381" spans="2:16" ht="12.75">
      <c r="B381" s="128"/>
      <c r="C381" s="233"/>
      <c r="D381" s="202"/>
      <c r="E381" s="122"/>
      <c r="F381" s="233"/>
      <c r="G381" s="266"/>
      <c r="H381" s="206" t="s">
        <v>344</v>
      </c>
      <c r="I381" s="210" t="s">
        <v>400</v>
      </c>
      <c r="J381" s="210" t="s">
        <v>397</v>
      </c>
      <c r="K381" s="247" t="s">
        <v>635</v>
      </c>
      <c r="L381" s="150"/>
      <c r="M381" s="286"/>
      <c r="N381" s="132"/>
      <c r="O381" s="128"/>
      <c r="P381" s="152"/>
    </row>
    <row r="382" spans="2:16" ht="12.75">
      <c r="B382" s="128"/>
      <c r="C382" s="233"/>
      <c r="D382" s="202"/>
      <c r="E382" s="122"/>
      <c r="F382" s="233"/>
      <c r="G382" s="266"/>
      <c r="H382" s="206" t="s">
        <v>344</v>
      </c>
      <c r="I382" s="210" t="s">
        <v>400</v>
      </c>
      <c r="J382" s="210" t="s">
        <v>397</v>
      </c>
      <c r="K382" s="247" t="s">
        <v>537</v>
      </c>
      <c r="L382" s="150"/>
      <c r="M382" s="286"/>
      <c r="N382" s="132"/>
      <c r="O382" s="128"/>
      <c r="P382" s="152"/>
    </row>
    <row r="383" spans="2:16" ht="12.75">
      <c r="B383" s="128"/>
      <c r="C383" s="233"/>
      <c r="D383" s="202"/>
      <c r="E383" s="122"/>
      <c r="F383" s="233"/>
      <c r="G383" s="319"/>
      <c r="H383" s="206" t="s">
        <v>496</v>
      </c>
      <c r="I383" s="210" t="s">
        <v>636</v>
      </c>
      <c r="J383" s="210" t="s">
        <v>308</v>
      </c>
      <c r="K383" s="247" t="s">
        <v>537</v>
      </c>
      <c r="L383" s="150"/>
      <c r="M383" s="318"/>
      <c r="N383" s="132"/>
      <c r="O383" s="128"/>
      <c r="P383" s="152"/>
    </row>
    <row r="384" spans="1:16" ht="12.75">
      <c r="A384" s="211">
        <f>A379+1</f>
        <v>75</v>
      </c>
      <c r="B384" s="128" t="s">
        <v>5</v>
      </c>
      <c r="C384" s="233" t="s">
        <v>188</v>
      </c>
      <c r="D384" s="202" t="s">
        <v>150</v>
      </c>
      <c r="E384" s="122">
        <v>4</v>
      </c>
      <c r="F384" s="233" t="s">
        <v>198</v>
      </c>
      <c r="G384" s="146" t="s">
        <v>637</v>
      </c>
      <c r="H384" s="206" t="s">
        <v>496</v>
      </c>
      <c r="I384" s="210" t="s">
        <v>636</v>
      </c>
      <c r="J384" s="210" t="s">
        <v>308</v>
      </c>
      <c r="K384" s="247" t="s">
        <v>537</v>
      </c>
      <c r="L384" s="132"/>
      <c r="M384" s="151"/>
      <c r="N384" s="128"/>
      <c r="O384" s="128"/>
      <c r="P384" s="154"/>
    </row>
    <row r="385" spans="1:16" ht="12.75">
      <c r="A385" s="211">
        <f>A384+1</f>
        <v>76</v>
      </c>
      <c r="B385" s="128" t="s">
        <v>5</v>
      </c>
      <c r="C385" s="233" t="s">
        <v>188</v>
      </c>
      <c r="D385" s="202" t="s">
        <v>150</v>
      </c>
      <c r="E385" s="122">
        <v>4</v>
      </c>
      <c r="F385" s="233" t="s">
        <v>199</v>
      </c>
      <c r="G385" s="146" t="s">
        <v>638</v>
      </c>
      <c r="H385" s="206" t="s">
        <v>503</v>
      </c>
      <c r="I385" s="208" t="s">
        <v>468</v>
      </c>
      <c r="J385" s="208" t="s">
        <v>341</v>
      </c>
      <c r="K385" s="133" t="s">
        <v>635</v>
      </c>
      <c r="L385" s="132"/>
      <c r="M385" s="151"/>
      <c r="N385" s="128"/>
      <c r="O385" s="128"/>
      <c r="P385" s="154"/>
    </row>
    <row r="386" spans="2:16" ht="12.75">
      <c r="B386" s="128"/>
      <c r="C386" s="233"/>
      <c r="D386" s="202"/>
      <c r="E386" s="122"/>
      <c r="F386" s="233"/>
      <c r="G386" s="146"/>
      <c r="H386" s="206" t="s">
        <v>503</v>
      </c>
      <c r="I386" s="208" t="s">
        <v>468</v>
      </c>
      <c r="J386" s="208" t="s">
        <v>341</v>
      </c>
      <c r="K386" s="133" t="s">
        <v>537</v>
      </c>
      <c r="L386" s="132"/>
      <c r="M386" s="151"/>
      <c r="N386" s="128"/>
      <c r="O386" s="128"/>
      <c r="P386" s="154"/>
    </row>
    <row r="387" spans="2:16" ht="12.75">
      <c r="B387" s="128"/>
      <c r="C387" s="233"/>
      <c r="D387" s="202"/>
      <c r="E387" s="122"/>
      <c r="F387" s="233"/>
      <c r="G387" s="146"/>
      <c r="H387" s="206" t="s">
        <v>496</v>
      </c>
      <c r="I387" s="333" t="s">
        <v>636</v>
      </c>
      <c r="J387" s="333" t="s">
        <v>308</v>
      </c>
      <c r="K387" s="334" t="s">
        <v>537</v>
      </c>
      <c r="L387" s="132"/>
      <c r="M387" s="151"/>
      <c r="N387" s="128"/>
      <c r="O387" s="128"/>
      <c r="P387" s="154"/>
    </row>
    <row r="388" spans="1:16" ht="12.75">
      <c r="A388" s="521">
        <f>A385+1</f>
        <v>77</v>
      </c>
      <c r="B388" s="302" t="s">
        <v>43</v>
      </c>
      <c r="C388" s="233" t="s">
        <v>188</v>
      </c>
      <c r="D388" s="202" t="s">
        <v>150</v>
      </c>
      <c r="E388" s="122">
        <v>5</v>
      </c>
      <c r="F388" s="233" t="s">
        <v>178</v>
      </c>
      <c r="G388" s="320" t="s">
        <v>639</v>
      </c>
      <c r="H388" s="206" t="s">
        <v>505</v>
      </c>
      <c r="I388" s="209" t="s">
        <v>640</v>
      </c>
      <c r="J388" s="209" t="s">
        <v>209</v>
      </c>
      <c r="K388" s="251" t="s">
        <v>537</v>
      </c>
      <c r="L388" s="132"/>
      <c r="M388" s="128"/>
      <c r="N388" s="132"/>
      <c r="O388" s="128"/>
      <c r="P388" s="287"/>
    </row>
    <row r="389" spans="1:16" ht="12.75">
      <c r="A389" s="521">
        <f>A388+1</f>
        <v>78</v>
      </c>
      <c r="B389" s="128" t="s">
        <v>5</v>
      </c>
      <c r="C389" s="233" t="s">
        <v>188</v>
      </c>
      <c r="D389" s="202" t="s">
        <v>150</v>
      </c>
      <c r="E389" s="122">
        <v>5</v>
      </c>
      <c r="F389" s="102" t="s">
        <v>266</v>
      </c>
      <c r="G389" s="319" t="s">
        <v>641</v>
      </c>
      <c r="H389" s="206" t="s">
        <v>505</v>
      </c>
      <c r="I389" s="209" t="s">
        <v>640</v>
      </c>
      <c r="J389" s="209" t="s">
        <v>209</v>
      </c>
      <c r="K389" s="251" t="s">
        <v>537</v>
      </c>
      <c r="L389" s="128"/>
      <c r="M389" s="128"/>
      <c r="N389" s="128"/>
      <c r="O389" s="128"/>
      <c r="P389" s="128"/>
    </row>
    <row r="390" spans="1:16" ht="12.75">
      <c r="A390" s="521">
        <f>A389+1</f>
        <v>79</v>
      </c>
      <c r="B390" s="128" t="s">
        <v>5</v>
      </c>
      <c r="C390" s="233" t="s">
        <v>188</v>
      </c>
      <c r="D390" s="202" t="s">
        <v>150</v>
      </c>
      <c r="E390" s="122">
        <v>5</v>
      </c>
      <c r="F390" s="102" t="s">
        <v>267</v>
      </c>
      <c r="G390" s="321" t="s">
        <v>259</v>
      </c>
      <c r="H390" s="102" t="s">
        <v>500</v>
      </c>
      <c r="I390" s="208" t="s">
        <v>470</v>
      </c>
      <c r="J390" s="208" t="s">
        <v>209</v>
      </c>
      <c r="K390" s="208" t="s">
        <v>635</v>
      </c>
      <c r="L390" s="128"/>
      <c r="M390" s="128"/>
      <c r="N390" s="128"/>
      <c r="O390" s="128"/>
      <c r="P390" s="128"/>
    </row>
    <row r="391" spans="1:16" ht="12.75">
      <c r="A391" s="521"/>
      <c r="B391" s="128"/>
      <c r="C391" s="233"/>
      <c r="D391" s="202"/>
      <c r="E391" s="122"/>
      <c r="F391" s="102"/>
      <c r="G391" s="321"/>
      <c r="H391" s="102" t="s">
        <v>500</v>
      </c>
      <c r="I391" s="208" t="s">
        <v>470</v>
      </c>
      <c r="J391" s="208" t="s">
        <v>209</v>
      </c>
      <c r="K391" s="208" t="s">
        <v>537</v>
      </c>
      <c r="L391" s="128"/>
      <c r="M391" s="128"/>
      <c r="N391" s="128"/>
      <c r="O391" s="128"/>
      <c r="P391" s="128"/>
    </row>
    <row r="392" spans="1:16" ht="12.75">
      <c r="A392" s="521">
        <f>A390+1</f>
        <v>80</v>
      </c>
      <c r="B392" s="128" t="s">
        <v>5</v>
      </c>
      <c r="C392" s="233" t="s">
        <v>188</v>
      </c>
      <c r="D392" s="202" t="s">
        <v>150</v>
      </c>
      <c r="E392" s="122">
        <v>5</v>
      </c>
      <c r="F392" s="102" t="s">
        <v>267</v>
      </c>
      <c r="G392" s="321" t="s">
        <v>393</v>
      </c>
      <c r="H392" s="102" t="s">
        <v>500</v>
      </c>
      <c r="I392" s="208" t="s">
        <v>470</v>
      </c>
      <c r="J392" s="208" t="s">
        <v>209</v>
      </c>
      <c r="K392" s="208" t="s">
        <v>635</v>
      </c>
      <c r="L392" s="128"/>
      <c r="M392" s="128"/>
      <c r="N392" s="128"/>
      <c r="O392" s="128"/>
      <c r="P392" s="128"/>
    </row>
    <row r="393" spans="1:16" ht="12.75">
      <c r="A393" s="521"/>
      <c r="B393" s="128"/>
      <c r="C393" s="233"/>
      <c r="D393" s="202"/>
      <c r="E393" s="122"/>
      <c r="F393" s="102"/>
      <c r="G393" s="321"/>
      <c r="H393" s="102" t="s">
        <v>500</v>
      </c>
      <c r="I393" s="208" t="s">
        <v>470</v>
      </c>
      <c r="J393" s="208" t="s">
        <v>209</v>
      </c>
      <c r="K393" s="208" t="s">
        <v>537</v>
      </c>
      <c r="L393" s="128"/>
      <c r="M393" s="128"/>
      <c r="N393" s="128"/>
      <c r="O393" s="128"/>
      <c r="P393" s="128"/>
    </row>
    <row r="394" spans="1:16" ht="12.75">
      <c r="A394" s="521">
        <f>A392+1</f>
        <v>81</v>
      </c>
      <c r="B394" s="128" t="s">
        <v>5</v>
      </c>
      <c r="C394" s="233" t="s">
        <v>188</v>
      </c>
      <c r="D394" s="202" t="s">
        <v>150</v>
      </c>
      <c r="E394" s="122">
        <v>5</v>
      </c>
      <c r="F394" s="102" t="s">
        <v>267</v>
      </c>
      <c r="G394" s="321" t="s">
        <v>642</v>
      </c>
      <c r="H394" s="102" t="s">
        <v>500</v>
      </c>
      <c r="I394" s="208" t="s">
        <v>470</v>
      </c>
      <c r="J394" s="208" t="s">
        <v>209</v>
      </c>
      <c r="K394" s="208" t="s">
        <v>635</v>
      </c>
      <c r="L394" s="128"/>
      <c r="M394" s="128"/>
      <c r="N394" s="128"/>
      <c r="O394" s="128"/>
      <c r="P394" s="128"/>
    </row>
    <row r="395" spans="1:16" ht="12.75">
      <c r="A395" s="521"/>
      <c r="B395" s="128"/>
      <c r="C395" s="233"/>
      <c r="D395" s="202"/>
      <c r="E395" s="122"/>
      <c r="F395" s="102"/>
      <c r="G395" s="321"/>
      <c r="H395" s="102" t="s">
        <v>500</v>
      </c>
      <c r="I395" s="208" t="s">
        <v>470</v>
      </c>
      <c r="J395" s="208" t="s">
        <v>209</v>
      </c>
      <c r="K395" s="208" t="s">
        <v>537</v>
      </c>
      <c r="L395" s="128"/>
      <c r="M395" s="128"/>
      <c r="N395" s="128"/>
      <c r="O395" s="128"/>
      <c r="P395" s="128"/>
    </row>
    <row r="396" spans="1:16" ht="12.75">
      <c r="A396" s="521">
        <f>A394+1</f>
        <v>82</v>
      </c>
      <c r="B396" s="128" t="s">
        <v>5</v>
      </c>
      <c r="C396" s="233" t="s">
        <v>188</v>
      </c>
      <c r="D396" s="202" t="s">
        <v>150</v>
      </c>
      <c r="E396" s="122">
        <v>5</v>
      </c>
      <c r="F396" s="102" t="s">
        <v>267</v>
      </c>
      <c r="G396" s="321" t="s">
        <v>394</v>
      </c>
      <c r="H396" s="102" t="s">
        <v>500</v>
      </c>
      <c r="I396" s="208" t="s">
        <v>470</v>
      </c>
      <c r="J396" s="208" t="s">
        <v>209</v>
      </c>
      <c r="K396" s="208" t="s">
        <v>635</v>
      </c>
      <c r="L396" s="128"/>
      <c r="M396" s="128"/>
      <c r="N396" s="128"/>
      <c r="O396" s="128"/>
      <c r="P396" s="128"/>
    </row>
    <row r="397" spans="1:16" ht="12.75">
      <c r="A397" s="521"/>
      <c r="B397" s="128"/>
      <c r="C397" s="395"/>
      <c r="D397" s="405"/>
      <c r="E397" s="396"/>
      <c r="F397" s="397"/>
      <c r="G397" s="398"/>
      <c r="H397" s="397" t="s">
        <v>500</v>
      </c>
      <c r="I397" s="333" t="s">
        <v>470</v>
      </c>
      <c r="J397" s="333" t="s">
        <v>209</v>
      </c>
      <c r="K397" s="333" t="s">
        <v>537</v>
      </c>
      <c r="L397" s="126"/>
      <c r="M397" s="126"/>
      <c r="N397" s="126"/>
      <c r="O397" s="126"/>
      <c r="P397" s="126"/>
    </row>
    <row r="398" spans="1:16" ht="12.75">
      <c r="A398" s="501">
        <f>A396+1</f>
        <v>83</v>
      </c>
      <c r="B398" s="155" t="s">
        <v>5</v>
      </c>
      <c r="C398" s="233" t="s">
        <v>747</v>
      </c>
      <c r="D398" s="375" t="s">
        <v>748</v>
      </c>
      <c r="E398" s="122">
        <v>2</v>
      </c>
      <c r="F398" s="233" t="s">
        <v>749</v>
      </c>
      <c r="G398" s="317" t="s">
        <v>846</v>
      </c>
      <c r="H398" s="155" t="s">
        <v>474</v>
      </c>
      <c r="I398" s="180" t="s">
        <v>847</v>
      </c>
      <c r="J398" s="317" t="s">
        <v>759</v>
      </c>
      <c r="K398" s="317" t="s">
        <v>848</v>
      </c>
      <c r="L398" s="155"/>
      <c r="M398" s="155"/>
      <c r="N398" s="155"/>
      <c r="O398" s="155"/>
      <c r="P398" s="155"/>
    </row>
    <row r="399" spans="1:16" ht="12.75">
      <c r="A399" s="501">
        <f>A398+1</f>
        <v>84</v>
      </c>
      <c r="B399" s="155" t="s">
        <v>5</v>
      </c>
      <c r="C399" s="233" t="s">
        <v>747</v>
      </c>
      <c r="D399" s="375" t="s">
        <v>748</v>
      </c>
      <c r="E399" s="122">
        <v>2</v>
      </c>
      <c r="F399" s="233" t="s">
        <v>749</v>
      </c>
      <c r="G399" s="393" t="s">
        <v>849</v>
      </c>
      <c r="H399" s="155" t="s">
        <v>487</v>
      </c>
      <c r="I399" s="335" t="s">
        <v>850</v>
      </c>
      <c r="J399" s="394" t="s">
        <v>768</v>
      </c>
      <c r="K399" s="317" t="s">
        <v>574</v>
      </c>
      <c r="L399" s="155"/>
      <c r="M399" s="155"/>
      <c r="N399" s="155"/>
      <c r="O399" s="155"/>
      <c r="P399" s="155"/>
    </row>
    <row r="400" spans="1:16" ht="12.75">
      <c r="A400" s="501"/>
      <c r="B400" s="155"/>
      <c r="C400" s="155"/>
      <c r="D400" s="180"/>
      <c r="E400" s="155"/>
      <c r="F400" s="155"/>
      <c r="G400" s="317"/>
      <c r="H400" s="155" t="s">
        <v>487</v>
      </c>
      <c r="I400" s="335" t="s">
        <v>850</v>
      </c>
      <c r="J400" s="394" t="s">
        <v>768</v>
      </c>
      <c r="K400" s="317" t="s">
        <v>851</v>
      </c>
      <c r="L400" s="155"/>
      <c r="M400" s="155"/>
      <c r="N400" s="155"/>
      <c r="O400" s="155"/>
      <c r="P400" s="155"/>
    </row>
    <row r="401" spans="1:16" ht="12.75">
      <c r="A401" s="501"/>
      <c r="B401" s="155"/>
      <c r="C401" s="155"/>
      <c r="D401" s="180"/>
      <c r="E401" s="155"/>
      <c r="F401" s="155"/>
      <c r="G401" s="317"/>
      <c r="H401" s="155" t="s">
        <v>713</v>
      </c>
      <c r="I401" s="335" t="s">
        <v>852</v>
      </c>
      <c r="J401" s="394" t="s">
        <v>549</v>
      </c>
      <c r="K401" s="317" t="s">
        <v>851</v>
      </c>
      <c r="L401" s="155"/>
      <c r="M401" s="155"/>
      <c r="N401" s="155"/>
      <c r="O401" s="155"/>
      <c r="P401" s="155"/>
    </row>
    <row r="402" spans="1:16" ht="12.75">
      <c r="A402" s="501"/>
      <c r="B402" s="155"/>
      <c r="C402" s="155"/>
      <c r="D402" s="180"/>
      <c r="E402" s="155"/>
      <c r="F402" s="155"/>
      <c r="G402" s="317"/>
      <c r="H402" s="155" t="s">
        <v>714</v>
      </c>
      <c r="I402" s="335" t="s">
        <v>853</v>
      </c>
      <c r="J402" s="394" t="s">
        <v>533</v>
      </c>
      <c r="K402" s="317" t="s">
        <v>851</v>
      </c>
      <c r="L402" s="155"/>
      <c r="M402" s="155"/>
      <c r="N402" s="155"/>
      <c r="O402" s="155"/>
      <c r="P402" s="155"/>
    </row>
    <row r="403" spans="1:16" ht="12.75">
      <c r="A403" s="501"/>
      <c r="B403" s="155"/>
      <c r="C403" s="155"/>
      <c r="D403" s="180"/>
      <c r="E403" s="155"/>
      <c r="F403" s="155"/>
      <c r="G403" s="317"/>
      <c r="H403" s="155" t="s">
        <v>760</v>
      </c>
      <c r="I403" s="180" t="s">
        <v>854</v>
      </c>
      <c r="J403" s="394" t="s">
        <v>340</v>
      </c>
      <c r="K403" s="317" t="s">
        <v>848</v>
      </c>
      <c r="L403" s="155"/>
      <c r="M403" s="155"/>
      <c r="N403" s="155"/>
      <c r="O403" s="155"/>
      <c r="P403" s="155"/>
    </row>
    <row r="404" spans="1:16" ht="12.75">
      <c r="A404" s="501"/>
      <c r="B404" s="155"/>
      <c r="C404" s="155"/>
      <c r="D404" s="180"/>
      <c r="E404" s="155"/>
      <c r="F404" s="155"/>
      <c r="G404" s="317"/>
      <c r="H404" s="155" t="s">
        <v>776</v>
      </c>
      <c r="I404" s="335" t="s">
        <v>855</v>
      </c>
      <c r="J404" s="394" t="s">
        <v>340</v>
      </c>
      <c r="K404" s="317" t="s">
        <v>848</v>
      </c>
      <c r="L404" s="155"/>
      <c r="M404" s="155"/>
      <c r="N404" s="155"/>
      <c r="O404" s="155"/>
      <c r="P404" s="155"/>
    </row>
    <row r="405" spans="1:16" ht="12.75">
      <c r="A405" s="501">
        <f>A399+1</f>
        <v>85</v>
      </c>
      <c r="B405" s="155" t="s">
        <v>5</v>
      </c>
      <c r="C405" s="233" t="s">
        <v>747</v>
      </c>
      <c r="D405" s="375" t="s">
        <v>748</v>
      </c>
      <c r="E405" s="122">
        <v>2</v>
      </c>
      <c r="F405" s="233" t="s">
        <v>749</v>
      </c>
      <c r="G405" s="317" t="s">
        <v>856</v>
      </c>
      <c r="H405" s="155" t="s">
        <v>713</v>
      </c>
      <c r="I405" s="335" t="s">
        <v>852</v>
      </c>
      <c r="J405" s="394" t="s">
        <v>549</v>
      </c>
      <c r="K405" s="317" t="s">
        <v>851</v>
      </c>
      <c r="L405" s="155"/>
      <c r="M405" s="155"/>
      <c r="N405" s="155"/>
      <c r="O405" s="155"/>
      <c r="P405" s="155"/>
    </row>
    <row r="406" spans="1:16" ht="12.75">
      <c r="A406" s="501">
        <f>A405+1</f>
        <v>86</v>
      </c>
      <c r="B406" s="155" t="s">
        <v>5</v>
      </c>
      <c r="C406" s="233" t="s">
        <v>747</v>
      </c>
      <c r="D406" s="375" t="s">
        <v>748</v>
      </c>
      <c r="E406" s="122">
        <v>2</v>
      </c>
      <c r="F406" s="233" t="s">
        <v>749</v>
      </c>
      <c r="G406" s="317" t="s">
        <v>857</v>
      </c>
      <c r="H406" s="155" t="s">
        <v>487</v>
      </c>
      <c r="I406" s="335" t="s">
        <v>850</v>
      </c>
      <c r="J406" s="394" t="s">
        <v>768</v>
      </c>
      <c r="K406" s="317" t="s">
        <v>851</v>
      </c>
      <c r="L406" s="155"/>
      <c r="M406" s="155"/>
      <c r="N406" s="155"/>
      <c r="O406" s="155"/>
      <c r="P406" s="155"/>
    </row>
    <row r="407" spans="1:16" ht="12.75">
      <c r="A407" s="501"/>
      <c r="B407" s="155"/>
      <c r="C407" s="155"/>
      <c r="D407" s="180"/>
      <c r="E407" s="155"/>
      <c r="F407" s="155"/>
      <c r="G407" s="317"/>
      <c r="H407" s="155" t="s">
        <v>713</v>
      </c>
      <c r="I407" s="335" t="s">
        <v>852</v>
      </c>
      <c r="J407" s="394" t="s">
        <v>549</v>
      </c>
      <c r="K407" s="317" t="s">
        <v>851</v>
      </c>
      <c r="L407" s="155"/>
      <c r="M407" s="155"/>
      <c r="N407" s="155"/>
      <c r="O407" s="155"/>
      <c r="P407" s="155"/>
    </row>
    <row r="408" spans="1:16" ht="12.75">
      <c r="A408" s="501"/>
      <c r="B408" s="155"/>
      <c r="C408" s="155"/>
      <c r="D408" s="180"/>
      <c r="E408" s="155"/>
      <c r="F408" s="155"/>
      <c r="G408" s="317"/>
      <c r="H408" s="155" t="s">
        <v>760</v>
      </c>
      <c r="I408" s="180" t="s">
        <v>854</v>
      </c>
      <c r="J408" s="394" t="s">
        <v>340</v>
      </c>
      <c r="K408" s="317" t="s">
        <v>848</v>
      </c>
      <c r="L408" s="155"/>
      <c r="M408" s="155"/>
      <c r="N408" s="155"/>
      <c r="O408" s="155"/>
      <c r="P408" s="155"/>
    </row>
    <row r="409" spans="1:16" ht="12.75">
      <c r="A409" s="501"/>
      <c r="B409" s="155"/>
      <c r="C409" s="155"/>
      <c r="D409" s="180"/>
      <c r="E409" s="155"/>
      <c r="F409" s="155"/>
      <c r="G409" s="317"/>
      <c r="H409" s="155" t="s">
        <v>776</v>
      </c>
      <c r="I409" s="335" t="s">
        <v>855</v>
      </c>
      <c r="J409" s="394" t="s">
        <v>340</v>
      </c>
      <c r="K409" s="317" t="s">
        <v>848</v>
      </c>
      <c r="L409" s="155"/>
      <c r="M409" s="155"/>
      <c r="N409" s="155"/>
      <c r="O409" s="155"/>
      <c r="P409" s="155"/>
    </row>
    <row r="410" spans="1:16" ht="12.75">
      <c r="A410" s="501">
        <f>A406+1</f>
        <v>87</v>
      </c>
      <c r="B410" s="155" t="s">
        <v>5</v>
      </c>
      <c r="C410" s="233" t="s">
        <v>747</v>
      </c>
      <c r="D410" s="375" t="s">
        <v>748</v>
      </c>
      <c r="E410" s="122">
        <v>2</v>
      </c>
      <c r="F410" s="233" t="s">
        <v>749</v>
      </c>
      <c r="G410" s="317" t="s">
        <v>858</v>
      </c>
      <c r="H410" s="155" t="s">
        <v>487</v>
      </c>
      <c r="I410" s="335" t="s">
        <v>850</v>
      </c>
      <c r="J410" s="394" t="s">
        <v>768</v>
      </c>
      <c r="K410" s="317" t="s">
        <v>574</v>
      </c>
      <c r="L410" s="155"/>
      <c r="M410" s="155"/>
      <c r="N410" s="155"/>
      <c r="O410" s="155"/>
      <c r="P410" s="155"/>
    </row>
    <row r="411" spans="1:16" ht="12.75">
      <c r="A411" s="501"/>
      <c r="B411" s="155"/>
      <c r="C411" s="155"/>
      <c r="D411" s="180"/>
      <c r="E411" s="155"/>
      <c r="F411" s="155"/>
      <c r="G411" s="317"/>
      <c r="H411" s="155" t="s">
        <v>487</v>
      </c>
      <c r="I411" s="335" t="s">
        <v>850</v>
      </c>
      <c r="J411" s="394" t="s">
        <v>768</v>
      </c>
      <c r="K411" s="317" t="s">
        <v>851</v>
      </c>
      <c r="L411" s="155"/>
      <c r="M411" s="155"/>
      <c r="N411" s="155"/>
      <c r="O411" s="155"/>
      <c r="P411" s="155"/>
    </row>
    <row r="412" spans="1:16" ht="12.75">
      <c r="A412" s="501"/>
      <c r="B412" s="155"/>
      <c r="C412" s="155"/>
      <c r="D412" s="180"/>
      <c r="E412" s="155"/>
      <c r="F412" s="155"/>
      <c r="G412" s="317"/>
      <c r="H412" s="155" t="s">
        <v>713</v>
      </c>
      <c r="I412" s="335" t="s">
        <v>852</v>
      </c>
      <c r="J412" s="394" t="s">
        <v>549</v>
      </c>
      <c r="K412" s="317" t="s">
        <v>851</v>
      </c>
      <c r="L412" s="155"/>
      <c r="M412" s="155"/>
      <c r="N412" s="155"/>
      <c r="O412" s="155"/>
      <c r="P412" s="155"/>
    </row>
    <row r="413" spans="1:16" ht="12.75">
      <c r="A413" s="501"/>
      <c r="B413" s="155"/>
      <c r="C413" s="155"/>
      <c r="D413" s="180"/>
      <c r="E413" s="155"/>
      <c r="F413" s="155"/>
      <c r="G413" s="317"/>
      <c r="H413" s="155" t="s">
        <v>714</v>
      </c>
      <c r="I413" s="335" t="s">
        <v>853</v>
      </c>
      <c r="J413" s="394" t="s">
        <v>533</v>
      </c>
      <c r="K413" s="317" t="s">
        <v>851</v>
      </c>
      <c r="L413" s="155"/>
      <c r="M413" s="155"/>
      <c r="N413" s="155"/>
      <c r="O413" s="155"/>
      <c r="P413" s="155"/>
    </row>
    <row r="414" spans="1:16" ht="12.75">
      <c r="A414" s="501"/>
      <c r="B414" s="155"/>
      <c r="C414" s="155"/>
      <c r="D414" s="180"/>
      <c r="E414" s="155"/>
      <c r="F414" s="155"/>
      <c r="G414" s="317"/>
      <c r="H414" s="155" t="s">
        <v>760</v>
      </c>
      <c r="I414" s="180" t="s">
        <v>854</v>
      </c>
      <c r="J414" s="394" t="s">
        <v>340</v>
      </c>
      <c r="K414" s="317" t="s">
        <v>848</v>
      </c>
      <c r="L414" s="155"/>
      <c r="M414" s="155"/>
      <c r="N414" s="155"/>
      <c r="O414" s="155"/>
      <c r="P414" s="155"/>
    </row>
    <row r="415" spans="1:16" ht="12.75">
      <c r="A415" s="501"/>
      <c r="B415" s="155"/>
      <c r="C415" s="155"/>
      <c r="D415" s="180"/>
      <c r="E415" s="155"/>
      <c r="F415" s="155"/>
      <c r="G415" s="317"/>
      <c r="H415" s="155" t="s">
        <v>776</v>
      </c>
      <c r="I415" s="335" t="s">
        <v>855</v>
      </c>
      <c r="J415" s="394" t="s">
        <v>340</v>
      </c>
      <c r="K415" s="317" t="s">
        <v>848</v>
      </c>
      <c r="L415" s="155"/>
      <c r="M415" s="155"/>
      <c r="N415" s="155"/>
      <c r="O415" s="155"/>
      <c r="P415" s="155"/>
    </row>
    <row r="416" spans="1:16" ht="12.75">
      <c r="A416" s="501">
        <f>A410+1</f>
        <v>88</v>
      </c>
      <c r="B416" s="155" t="s">
        <v>5</v>
      </c>
      <c r="C416" s="233" t="s">
        <v>747</v>
      </c>
      <c r="D416" s="375" t="s">
        <v>748</v>
      </c>
      <c r="E416" s="122">
        <v>2</v>
      </c>
      <c r="F416" s="233" t="s">
        <v>749</v>
      </c>
      <c r="G416" s="317" t="s">
        <v>859</v>
      </c>
      <c r="H416" s="155" t="s">
        <v>487</v>
      </c>
      <c r="I416" s="335" t="s">
        <v>850</v>
      </c>
      <c r="J416" s="394" t="s">
        <v>768</v>
      </c>
      <c r="K416" s="317" t="s">
        <v>574</v>
      </c>
      <c r="L416" s="155"/>
      <c r="M416" s="155"/>
      <c r="N416" s="155"/>
      <c r="O416" s="155"/>
      <c r="P416" s="155"/>
    </row>
    <row r="417" spans="1:16" ht="12.75">
      <c r="A417" s="501"/>
      <c r="B417" s="155"/>
      <c r="C417" s="155"/>
      <c r="D417" s="180"/>
      <c r="E417" s="155"/>
      <c r="F417" s="155"/>
      <c r="G417" s="317"/>
      <c r="H417" s="155" t="s">
        <v>487</v>
      </c>
      <c r="I417" s="335" t="s">
        <v>850</v>
      </c>
      <c r="J417" s="394" t="s">
        <v>768</v>
      </c>
      <c r="K417" s="317" t="s">
        <v>851</v>
      </c>
      <c r="L417" s="155"/>
      <c r="M417" s="155"/>
      <c r="N417" s="155"/>
      <c r="O417" s="155"/>
      <c r="P417" s="155"/>
    </row>
    <row r="418" spans="1:16" ht="12.75">
      <c r="A418" s="501"/>
      <c r="B418" s="155"/>
      <c r="C418" s="155"/>
      <c r="D418" s="180"/>
      <c r="E418" s="155"/>
      <c r="F418" s="155"/>
      <c r="G418" s="317"/>
      <c r="H418" s="155" t="s">
        <v>713</v>
      </c>
      <c r="I418" s="335" t="s">
        <v>852</v>
      </c>
      <c r="J418" s="394" t="s">
        <v>549</v>
      </c>
      <c r="K418" s="317" t="s">
        <v>851</v>
      </c>
      <c r="L418" s="155"/>
      <c r="M418" s="155"/>
      <c r="N418" s="155"/>
      <c r="O418" s="155"/>
      <c r="P418" s="155"/>
    </row>
    <row r="419" spans="1:16" ht="12.75">
      <c r="A419" s="501"/>
      <c r="B419" s="155"/>
      <c r="C419" s="155"/>
      <c r="D419" s="180"/>
      <c r="E419" s="155"/>
      <c r="F419" s="155"/>
      <c r="G419" s="317"/>
      <c r="H419" s="155" t="s">
        <v>714</v>
      </c>
      <c r="I419" s="335" t="s">
        <v>853</v>
      </c>
      <c r="J419" s="394" t="s">
        <v>533</v>
      </c>
      <c r="K419" s="317" t="s">
        <v>851</v>
      </c>
      <c r="L419" s="155"/>
      <c r="M419" s="155"/>
      <c r="N419" s="155"/>
      <c r="O419" s="155"/>
      <c r="P419" s="155"/>
    </row>
    <row r="420" spans="1:16" ht="12.75">
      <c r="A420" s="501"/>
      <c r="B420" s="155"/>
      <c r="C420" s="155"/>
      <c r="D420" s="180"/>
      <c r="E420" s="155"/>
      <c r="F420" s="155"/>
      <c r="G420" s="317"/>
      <c r="H420" s="155" t="s">
        <v>474</v>
      </c>
      <c r="I420" s="180" t="s">
        <v>847</v>
      </c>
      <c r="J420" s="317" t="s">
        <v>759</v>
      </c>
      <c r="K420" s="317" t="s">
        <v>848</v>
      </c>
      <c r="L420" s="155"/>
      <c r="M420" s="155"/>
      <c r="N420" s="155"/>
      <c r="O420" s="155"/>
      <c r="P420" s="155"/>
    </row>
    <row r="421" spans="1:16" ht="12.75">
      <c r="A421" s="501"/>
      <c r="B421" s="155"/>
      <c r="C421" s="155"/>
      <c r="D421" s="180"/>
      <c r="E421" s="155"/>
      <c r="F421" s="155"/>
      <c r="G421" s="317"/>
      <c r="H421" s="155" t="s">
        <v>760</v>
      </c>
      <c r="I421" s="180" t="s">
        <v>854</v>
      </c>
      <c r="J421" s="394" t="s">
        <v>340</v>
      </c>
      <c r="K421" s="317" t="s">
        <v>848</v>
      </c>
      <c r="L421" s="155"/>
      <c r="M421" s="155"/>
      <c r="N421" s="155"/>
      <c r="O421" s="155"/>
      <c r="P421" s="155"/>
    </row>
    <row r="422" spans="1:16" ht="12.75">
      <c r="A422" s="501"/>
      <c r="B422" s="155"/>
      <c r="C422" s="155"/>
      <c r="D422" s="180"/>
      <c r="E422" s="155"/>
      <c r="F422" s="155"/>
      <c r="G422" s="317"/>
      <c r="H422" s="155" t="s">
        <v>473</v>
      </c>
      <c r="I422" s="335" t="s">
        <v>770</v>
      </c>
      <c r="J422" s="394" t="s">
        <v>763</v>
      </c>
      <c r="K422" s="317" t="s">
        <v>848</v>
      </c>
      <c r="L422" s="155"/>
      <c r="M422" s="155"/>
      <c r="N422" s="155"/>
      <c r="O422" s="155"/>
      <c r="P422" s="155"/>
    </row>
    <row r="423" spans="1:16" ht="12.75">
      <c r="A423" s="501"/>
      <c r="B423" s="155"/>
      <c r="C423" s="155"/>
      <c r="D423" s="180"/>
      <c r="E423" s="155"/>
      <c r="F423" s="155"/>
      <c r="G423" s="317"/>
      <c r="H423" s="155" t="s">
        <v>776</v>
      </c>
      <c r="I423" s="335" t="s">
        <v>855</v>
      </c>
      <c r="J423" s="394" t="s">
        <v>340</v>
      </c>
      <c r="K423" s="317" t="s">
        <v>848</v>
      </c>
      <c r="L423" s="155"/>
      <c r="M423" s="155"/>
      <c r="N423" s="155"/>
      <c r="O423" s="155"/>
      <c r="P423" s="155"/>
    </row>
    <row r="424" spans="1:16" ht="12.75">
      <c r="A424" s="501">
        <f>A416+1</f>
        <v>89</v>
      </c>
      <c r="B424" s="155" t="s">
        <v>5</v>
      </c>
      <c r="C424" s="233" t="s">
        <v>860</v>
      </c>
      <c r="D424" s="388" t="s">
        <v>751</v>
      </c>
      <c r="E424" s="122">
        <v>1</v>
      </c>
      <c r="F424" s="233" t="s">
        <v>752</v>
      </c>
      <c r="G424" s="317" t="s">
        <v>861</v>
      </c>
      <c r="H424" s="155" t="s">
        <v>473</v>
      </c>
      <c r="I424" s="180" t="s">
        <v>862</v>
      </c>
      <c r="J424" s="317" t="s">
        <v>759</v>
      </c>
      <c r="K424" s="317" t="s">
        <v>848</v>
      </c>
      <c r="L424" s="155"/>
      <c r="M424" s="155"/>
      <c r="N424" s="155"/>
      <c r="O424" s="155"/>
      <c r="P424" s="155"/>
    </row>
    <row r="425" spans="1:16" ht="12.75">
      <c r="A425" s="501"/>
      <c r="B425" s="155"/>
      <c r="C425" s="233"/>
      <c r="D425" s="388"/>
      <c r="E425" s="122"/>
      <c r="F425" s="233"/>
      <c r="G425" s="317"/>
      <c r="H425" s="155" t="s">
        <v>474</v>
      </c>
      <c r="I425" s="180" t="s">
        <v>765</v>
      </c>
      <c r="J425" s="317" t="s">
        <v>204</v>
      </c>
      <c r="K425" s="317" t="s">
        <v>848</v>
      </c>
      <c r="L425" s="155"/>
      <c r="M425" s="155"/>
      <c r="N425" s="155"/>
      <c r="O425" s="155"/>
      <c r="P425" s="155"/>
    </row>
    <row r="426" spans="1:16" ht="12.75">
      <c r="A426" s="501">
        <f>A424+1</f>
        <v>90</v>
      </c>
      <c r="B426" s="155" t="s">
        <v>5</v>
      </c>
      <c r="C426" s="233" t="s">
        <v>860</v>
      </c>
      <c r="D426" s="388" t="s">
        <v>751</v>
      </c>
      <c r="E426" s="122">
        <v>1</v>
      </c>
      <c r="F426" s="233" t="s">
        <v>752</v>
      </c>
      <c r="G426" s="317" t="s">
        <v>863</v>
      </c>
      <c r="H426" s="155" t="s">
        <v>864</v>
      </c>
      <c r="I426" s="180" t="s">
        <v>865</v>
      </c>
      <c r="J426" s="317" t="s">
        <v>535</v>
      </c>
      <c r="K426" s="317" t="s">
        <v>851</v>
      </c>
      <c r="L426" s="155"/>
      <c r="M426" s="155"/>
      <c r="N426" s="155"/>
      <c r="O426" s="155"/>
      <c r="P426" s="155"/>
    </row>
    <row r="427" spans="1:16" ht="12.75">
      <c r="A427" s="501"/>
      <c r="B427" s="155"/>
      <c r="C427" s="233"/>
      <c r="D427" s="388"/>
      <c r="E427" s="122"/>
      <c r="F427" s="233"/>
      <c r="G427" s="317"/>
      <c r="H427" s="155" t="s">
        <v>473</v>
      </c>
      <c r="I427" s="180" t="s">
        <v>862</v>
      </c>
      <c r="J427" s="317" t="s">
        <v>759</v>
      </c>
      <c r="K427" s="317" t="s">
        <v>848</v>
      </c>
      <c r="L427" s="155"/>
      <c r="M427" s="155"/>
      <c r="N427" s="155"/>
      <c r="O427" s="155"/>
      <c r="P427" s="155"/>
    </row>
    <row r="428" spans="1:16" ht="12.75">
      <c r="A428" s="501"/>
      <c r="B428" s="155"/>
      <c r="C428" s="233"/>
      <c r="D428" s="388"/>
      <c r="E428" s="122"/>
      <c r="F428" s="233"/>
      <c r="G428" s="317"/>
      <c r="H428" s="155" t="s">
        <v>474</v>
      </c>
      <c r="I428" s="180" t="s">
        <v>765</v>
      </c>
      <c r="J428" s="317" t="s">
        <v>204</v>
      </c>
      <c r="K428" s="317" t="s">
        <v>848</v>
      </c>
      <c r="L428" s="155"/>
      <c r="M428" s="155"/>
      <c r="N428" s="155"/>
      <c r="O428" s="155"/>
      <c r="P428" s="155"/>
    </row>
    <row r="429" spans="1:16" ht="12.75">
      <c r="A429" s="501">
        <f>A426+1</f>
        <v>91</v>
      </c>
      <c r="B429" s="155" t="s">
        <v>5</v>
      </c>
      <c r="C429" s="233" t="s">
        <v>860</v>
      </c>
      <c r="D429" s="388" t="s">
        <v>751</v>
      </c>
      <c r="E429" s="122">
        <v>1</v>
      </c>
      <c r="F429" s="233" t="s">
        <v>752</v>
      </c>
      <c r="G429" s="269" t="s">
        <v>866</v>
      </c>
      <c r="H429" s="155" t="s">
        <v>864</v>
      </c>
      <c r="I429" s="180" t="s">
        <v>865</v>
      </c>
      <c r="J429" s="317" t="s">
        <v>535</v>
      </c>
      <c r="K429" s="317" t="s">
        <v>851</v>
      </c>
      <c r="L429" s="155"/>
      <c r="M429" s="155"/>
      <c r="N429" s="155"/>
      <c r="O429" s="155"/>
      <c r="P429" s="155"/>
    </row>
    <row r="430" spans="1:16" ht="12.75">
      <c r="A430" s="501"/>
      <c r="B430" s="155"/>
      <c r="C430" s="233"/>
      <c r="D430" s="388"/>
      <c r="E430" s="122"/>
      <c r="F430" s="233"/>
      <c r="G430" s="269"/>
      <c r="H430" s="155" t="s">
        <v>474</v>
      </c>
      <c r="I430" s="180" t="s">
        <v>765</v>
      </c>
      <c r="J430" s="317" t="s">
        <v>204</v>
      </c>
      <c r="K430" s="317" t="s">
        <v>848</v>
      </c>
      <c r="L430" s="155"/>
      <c r="M430" s="155"/>
      <c r="N430" s="155"/>
      <c r="O430" s="155"/>
      <c r="P430" s="155"/>
    </row>
    <row r="431" spans="1:16" ht="12.75">
      <c r="A431" s="501">
        <f>A429+1</f>
        <v>92</v>
      </c>
      <c r="B431" s="155" t="s">
        <v>5</v>
      </c>
      <c r="C431" s="233" t="s">
        <v>860</v>
      </c>
      <c r="D431" s="388" t="s">
        <v>751</v>
      </c>
      <c r="E431" s="122">
        <v>1</v>
      </c>
      <c r="F431" s="233" t="s">
        <v>752</v>
      </c>
      <c r="G431" s="269" t="s">
        <v>867</v>
      </c>
      <c r="H431" s="155" t="s">
        <v>864</v>
      </c>
      <c r="I431" s="180" t="s">
        <v>865</v>
      </c>
      <c r="J431" s="317" t="s">
        <v>535</v>
      </c>
      <c r="K431" s="317" t="s">
        <v>851</v>
      </c>
      <c r="L431" s="155"/>
      <c r="M431" s="155"/>
      <c r="N431" s="155"/>
      <c r="O431" s="155"/>
      <c r="P431" s="155"/>
    </row>
    <row r="432" spans="1:16" ht="12.75">
      <c r="A432" s="501"/>
      <c r="B432" s="155"/>
      <c r="C432" s="233"/>
      <c r="D432" s="388"/>
      <c r="E432" s="122"/>
      <c r="F432" s="233"/>
      <c r="G432" s="269"/>
      <c r="H432" s="155" t="s">
        <v>474</v>
      </c>
      <c r="I432" s="180" t="s">
        <v>765</v>
      </c>
      <c r="J432" s="317" t="s">
        <v>204</v>
      </c>
      <c r="K432" s="317" t="s">
        <v>848</v>
      </c>
      <c r="L432" s="155"/>
      <c r="M432" s="155"/>
      <c r="N432" s="155"/>
      <c r="O432" s="155"/>
      <c r="P432" s="155"/>
    </row>
    <row r="433" spans="1:16" ht="12.75">
      <c r="A433" s="501">
        <f>A431+1</f>
        <v>93</v>
      </c>
      <c r="B433" s="155" t="s">
        <v>5</v>
      </c>
      <c r="C433" s="233" t="s">
        <v>860</v>
      </c>
      <c r="D433" s="388" t="s">
        <v>751</v>
      </c>
      <c r="E433" s="122">
        <v>1</v>
      </c>
      <c r="F433" s="233" t="s">
        <v>752</v>
      </c>
      <c r="G433" s="269" t="s">
        <v>868</v>
      </c>
      <c r="H433" s="155" t="s">
        <v>707</v>
      </c>
      <c r="I433" s="180" t="s">
        <v>307</v>
      </c>
      <c r="J433" s="317" t="s">
        <v>869</v>
      </c>
      <c r="K433" s="317" t="s">
        <v>851</v>
      </c>
      <c r="L433" s="155"/>
      <c r="M433" s="155"/>
      <c r="N433" s="155"/>
      <c r="O433" s="155"/>
      <c r="P433" s="155"/>
    </row>
    <row r="434" spans="1:16" ht="12.75">
      <c r="A434" s="501"/>
      <c r="B434" s="155"/>
      <c r="C434" s="155"/>
      <c r="D434" s="180"/>
      <c r="E434" s="155"/>
      <c r="F434" s="155"/>
      <c r="G434" s="317"/>
      <c r="H434" s="155" t="s">
        <v>870</v>
      </c>
      <c r="I434" s="180" t="s">
        <v>871</v>
      </c>
      <c r="J434" s="317" t="s">
        <v>872</v>
      </c>
      <c r="K434" s="317" t="s">
        <v>851</v>
      </c>
      <c r="L434" s="155"/>
      <c r="M434" s="155"/>
      <c r="N434" s="155"/>
      <c r="O434" s="155"/>
      <c r="P434" s="155"/>
    </row>
    <row r="435" spans="1:16" ht="12.75">
      <c r="A435" s="501"/>
      <c r="B435" s="155"/>
      <c r="C435" s="155"/>
      <c r="D435" s="180"/>
      <c r="E435" s="155"/>
      <c r="F435" s="155"/>
      <c r="G435" s="317"/>
      <c r="H435" s="155" t="s">
        <v>709</v>
      </c>
      <c r="I435" s="180" t="s">
        <v>873</v>
      </c>
      <c r="J435" s="317" t="s">
        <v>535</v>
      </c>
      <c r="K435" s="317" t="s">
        <v>851</v>
      </c>
      <c r="L435" s="155"/>
      <c r="M435" s="155"/>
      <c r="N435" s="155"/>
      <c r="O435" s="155"/>
      <c r="P435" s="155"/>
    </row>
    <row r="436" spans="1:16" ht="12.75">
      <c r="A436" s="501"/>
      <c r="B436" s="155"/>
      <c r="C436" s="155"/>
      <c r="D436" s="180"/>
      <c r="E436" s="155"/>
      <c r="F436" s="155"/>
      <c r="G436" s="317"/>
      <c r="H436" s="155" t="s">
        <v>704</v>
      </c>
      <c r="I436" s="180" t="s">
        <v>874</v>
      </c>
      <c r="J436" s="317" t="s">
        <v>768</v>
      </c>
      <c r="K436" s="317" t="s">
        <v>851</v>
      </c>
      <c r="L436" s="155"/>
      <c r="M436" s="155"/>
      <c r="N436" s="155"/>
      <c r="O436" s="155"/>
      <c r="P436" s="155"/>
    </row>
    <row r="437" spans="1:16" ht="12.75">
      <c r="A437" s="501"/>
      <c r="B437" s="155"/>
      <c r="C437" s="155"/>
      <c r="D437" s="180"/>
      <c r="E437" s="155"/>
      <c r="F437" s="155"/>
      <c r="G437" s="317"/>
      <c r="H437" s="155" t="s">
        <v>721</v>
      </c>
      <c r="I437" s="180" t="s">
        <v>875</v>
      </c>
      <c r="J437" s="317" t="s">
        <v>445</v>
      </c>
      <c r="K437" s="317" t="s">
        <v>851</v>
      </c>
      <c r="L437" s="155"/>
      <c r="M437" s="155"/>
      <c r="N437" s="155"/>
      <c r="O437" s="155"/>
      <c r="P437" s="155"/>
    </row>
    <row r="438" spans="1:16" ht="12.75">
      <c r="A438" s="501"/>
      <c r="B438" s="155"/>
      <c r="C438" s="155"/>
      <c r="D438" s="180"/>
      <c r="E438" s="155"/>
      <c r="F438" s="155"/>
      <c r="G438" s="317"/>
      <c r="H438" s="155" t="s">
        <v>708</v>
      </c>
      <c r="I438" s="180" t="s">
        <v>876</v>
      </c>
      <c r="J438" s="317" t="s">
        <v>533</v>
      </c>
      <c r="K438" s="317" t="s">
        <v>851</v>
      </c>
      <c r="L438" s="155"/>
      <c r="M438" s="155"/>
      <c r="N438" s="155"/>
      <c r="O438" s="155"/>
      <c r="P438" s="155"/>
    </row>
    <row r="439" spans="1:16" ht="12.75">
      <c r="A439" s="501"/>
      <c r="B439" s="155"/>
      <c r="C439" s="155"/>
      <c r="D439" s="180"/>
      <c r="E439" s="155"/>
      <c r="F439" s="155"/>
      <c r="G439" s="317"/>
      <c r="H439" s="155" t="s">
        <v>864</v>
      </c>
      <c r="I439" s="180" t="s">
        <v>865</v>
      </c>
      <c r="J439" s="317" t="s">
        <v>535</v>
      </c>
      <c r="K439" s="317" t="s">
        <v>851</v>
      </c>
      <c r="L439" s="155"/>
      <c r="M439" s="155"/>
      <c r="N439" s="155"/>
      <c r="O439" s="155"/>
      <c r="P439" s="155"/>
    </row>
    <row r="440" spans="1:16" ht="12.75">
      <c r="A440" s="501"/>
      <c r="B440" s="155"/>
      <c r="C440" s="155"/>
      <c r="D440" s="180"/>
      <c r="E440" s="155"/>
      <c r="F440" s="155"/>
      <c r="G440" s="317"/>
      <c r="H440" s="155" t="s">
        <v>473</v>
      </c>
      <c r="I440" s="180" t="s">
        <v>862</v>
      </c>
      <c r="J440" s="317" t="s">
        <v>759</v>
      </c>
      <c r="K440" s="317" t="s">
        <v>574</v>
      </c>
      <c r="L440" s="155"/>
      <c r="M440" s="155"/>
      <c r="N440" s="155"/>
      <c r="O440" s="155"/>
      <c r="P440" s="155"/>
    </row>
    <row r="441" spans="1:16" ht="12.75">
      <c r="A441" s="501"/>
      <c r="B441" s="155"/>
      <c r="C441" s="155"/>
      <c r="D441" s="180"/>
      <c r="E441" s="155"/>
      <c r="F441" s="155"/>
      <c r="G441" s="317"/>
      <c r="H441" s="155" t="s">
        <v>473</v>
      </c>
      <c r="I441" s="180" t="s">
        <v>862</v>
      </c>
      <c r="J441" s="317" t="s">
        <v>759</v>
      </c>
      <c r="K441" s="317" t="s">
        <v>848</v>
      </c>
      <c r="L441" s="155"/>
      <c r="M441" s="155"/>
      <c r="N441" s="155"/>
      <c r="O441" s="155"/>
      <c r="P441" s="155"/>
    </row>
    <row r="442" spans="1:16" ht="12.75">
      <c r="A442" s="501"/>
      <c r="B442" s="155"/>
      <c r="C442" s="155"/>
      <c r="D442" s="180"/>
      <c r="E442" s="155"/>
      <c r="F442" s="155"/>
      <c r="G442" s="317"/>
      <c r="H442" s="155" t="s">
        <v>481</v>
      </c>
      <c r="I442" s="180" t="s">
        <v>877</v>
      </c>
      <c r="J442" s="317" t="s">
        <v>768</v>
      </c>
      <c r="K442" s="317" t="s">
        <v>848</v>
      </c>
      <c r="L442" s="155"/>
      <c r="M442" s="155"/>
      <c r="N442" s="155"/>
      <c r="O442" s="155"/>
      <c r="P442" s="155"/>
    </row>
    <row r="443" spans="1:16" ht="12.75">
      <c r="A443" s="501"/>
      <c r="B443" s="155"/>
      <c r="C443" s="155"/>
      <c r="D443" s="180"/>
      <c r="E443" s="155"/>
      <c r="F443" s="155"/>
      <c r="G443" s="317"/>
      <c r="H443" s="155" t="s">
        <v>474</v>
      </c>
      <c r="I443" s="180" t="s">
        <v>765</v>
      </c>
      <c r="J443" s="317" t="s">
        <v>204</v>
      </c>
      <c r="K443" s="317" t="s">
        <v>848</v>
      </c>
      <c r="L443" s="155"/>
      <c r="M443" s="155"/>
      <c r="N443" s="155"/>
      <c r="O443" s="155"/>
      <c r="P443" s="155"/>
    </row>
    <row r="444" spans="1:16" ht="12.75">
      <c r="A444" s="501">
        <f>A433+1</f>
        <v>94</v>
      </c>
      <c r="B444" s="155" t="s">
        <v>5</v>
      </c>
      <c r="C444" s="233" t="s">
        <v>860</v>
      </c>
      <c r="D444" s="388" t="s">
        <v>751</v>
      </c>
      <c r="E444" s="122">
        <v>1</v>
      </c>
      <c r="F444" s="233" t="s">
        <v>752</v>
      </c>
      <c r="G444" s="269" t="s">
        <v>878</v>
      </c>
      <c r="H444" s="155" t="s">
        <v>707</v>
      </c>
      <c r="I444" s="180" t="s">
        <v>307</v>
      </c>
      <c r="J444" s="317" t="s">
        <v>869</v>
      </c>
      <c r="K444" s="317" t="s">
        <v>851</v>
      </c>
      <c r="L444" s="155"/>
      <c r="M444" s="155"/>
      <c r="N444" s="155"/>
      <c r="O444" s="155"/>
      <c r="P444" s="155"/>
    </row>
    <row r="445" spans="1:16" ht="12.75">
      <c r="A445" s="501"/>
      <c r="B445" s="155"/>
      <c r="C445" s="155"/>
      <c r="D445" s="180"/>
      <c r="E445" s="155"/>
      <c r="F445" s="155"/>
      <c r="G445" s="317"/>
      <c r="H445" s="155" t="s">
        <v>870</v>
      </c>
      <c r="I445" s="180" t="s">
        <v>871</v>
      </c>
      <c r="J445" s="317" t="s">
        <v>872</v>
      </c>
      <c r="K445" s="317" t="s">
        <v>851</v>
      </c>
      <c r="L445" s="155"/>
      <c r="M445" s="155"/>
      <c r="N445" s="155"/>
      <c r="O445" s="155"/>
      <c r="P445" s="155"/>
    </row>
    <row r="446" spans="1:16" ht="12.75">
      <c r="A446" s="501"/>
      <c r="B446" s="155"/>
      <c r="C446" s="155"/>
      <c r="D446" s="180"/>
      <c r="E446" s="155"/>
      <c r="F446" s="155"/>
      <c r="G446" s="317"/>
      <c r="H446" s="155" t="s">
        <v>709</v>
      </c>
      <c r="I446" s="180" t="s">
        <v>873</v>
      </c>
      <c r="J446" s="317" t="s">
        <v>535</v>
      </c>
      <c r="K446" s="317" t="s">
        <v>851</v>
      </c>
      <c r="L446" s="155"/>
      <c r="M446" s="155"/>
      <c r="N446" s="155"/>
      <c r="O446" s="155"/>
      <c r="P446" s="155"/>
    </row>
    <row r="447" spans="1:16" ht="12.75">
      <c r="A447" s="501"/>
      <c r="B447" s="155"/>
      <c r="C447" s="155"/>
      <c r="D447" s="180"/>
      <c r="E447" s="155"/>
      <c r="F447" s="155"/>
      <c r="G447" s="317"/>
      <c r="H447" s="155" t="s">
        <v>704</v>
      </c>
      <c r="I447" s="180" t="s">
        <v>874</v>
      </c>
      <c r="J447" s="317" t="s">
        <v>768</v>
      </c>
      <c r="K447" s="317" t="s">
        <v>851</v>
      </c>
      <c r="L447" s="155"/>
      <c r="M447" s="155"/>
      <c r="N447" s="155"/>
      <c r="O447" s="155"/>
      <c r="P447" s="155"/>
    </row>
    <row r="448" spans="1:16" ht="12.75">
      <c r="A448" s="501"/>
      <c r="B448" s="155"/>
      <c r="C448" s="155"/>
      <c r="D448" s="180"/>
      <c r="E448" s="155"/>
      <c r="F448" s="155"/>
      <c r="G448" s="317"/>
      <c r="H448" s="155" t="s">
        <v>721</v>
      </c>
      <c r="I448" s="180" t="s">
        <v>875</v>
      </c>
      <c r="J448" s="317" t="s">
        <v>445</v>
      </c>
      <c r="K448" s="317" t="s">
        <v>851</v>
      </c>
      <c r="L448" s="155"/>
      <c r="M448" s="155"/>
      <c r="N448" s="155"/>
      <c r="O448" s="155"/>
      <c r="P448" s="155"/>
    </row>
    <row r="449" spans="1:16" ht="12.75">
      <c r="A449" s="501"/>
      <c r="B449" s="155"/>
      <c r="C449" s="155"/>
      <c r="D449" s="180"/>
      <c r="E449" s="155"/>
      <c r="F449" s="155"/>
      <c r="G449" s="317"/>
      <c r="H449" s="155" t="s">
        <v>708</v>
      </c>
      <c r="I449" s="180" t="s">
        <v>876</v>
      </c>
      <c r="J449" s="317" t="s">
        <v>533</v>
      </c>
      <c r="K449" s="317" t="s">
        <v>851</v>
      </c>
      <c r="L449" s="155"/>
      <c r="M449" s="155"/>
      <c r="N449" s="155"/>
      <c r="O449" s="155"/>
      <c r="P449" s="155"/>
    </row>
    <row r="450" spans="1:16" ht="12.75">
      <c r="A450" s="501"/>
      <c r="B450" s="155"/>
      <c r="C450" s="155"/>
      <c r="D450" s="180"/>
      <c r="E450" s="155"/>
      <c r="F450" s="155"/>
      <c r="G450" s="317"/>
      <c r="H450" s="155" t="s">
        <v>864</v>
      </c>
      <c r="I450" s="180" t="s">
        <v>865</v>
      </c>
      <c r="J450" s="317" t="s">
        <v>535</v>
      </c>
      <c r="K450" s="317" t="s">
        <v>851</v>
      </c>
      <c r="L450" s="155"/>
      <c r="M450" s="155"/>
      <c r="N450" s="155"/>
      <c r="O450" s="155"/>
      <c r="P450" s="155"/>
    </row>
    <row r="451" spans="1:16" ht="12.75">
      <c r="A451" s="501"/>
      <c r="B451" s="155"/>
      <c r="C451" s="155"/>
      <c r="D451" s="180"/>
      <c r="E451" s="155"/>
      <c r="F451" s="155"/>
      <c r="G451" s="317"/>
      <c r="H451" s="155" t="s">
        <v>473</v>
      </c>
      <c r="I451" s="180" t="s">
        <v>862</v>
      </c>
      <c r="J451" s="317" t="s">
        <v>759</v>
      </c>
      <c r="K451" s="317" t="s">
        <v>574</v>
      </c>
      <c r="L451" s="155"/>
      <c r="M451" s="155"/>
      <c r="N451" s="155"/>
      <c r="O451" s="155"/>
      <c r="P451" s="155"/>
    </row>
    <row r="452" spans="1:16" ht="12.75">
      <c r="A452" s="501"/>
      <c r="B452" s="155"/>
      <c r="C452" s="155"/>
      <c r="D452" s="180"/>
      <c r="E452" s="155"/>
      <c r="F452" s="155"/>
      <c r="G452" s="317"/>
      <c r="H452" s="155" t="s">
        <v>473</v>
      </c>
      <c r="I452" s="180" t="s">
        <v>862</v>
      </c>
      <c r="J452" s="317" t="s">
        <v>759</v>
      </c>
      <c r="K452" s="317" t="s">
        <v>848</v>
      </c>
      <c r="L452" s="155"/>
      <c r="M452" s="155"/>
      <c r="N452" s="155"/>
      <c r="O452" s="155"/>
      <c r="P452" s="155"/>
    </row>
    <row r="453" spans="1:16" ht="12.75">
      <c r="A453" s="501"/>
      <c r="B453" s="155"/>
      <c r="C453" s="155"/>
      <c r="D453" s="180"/>
      <c r="E453" s="155"/>
      <c r="F453" s="155"/>
      <c r="G453" s="317"/>
      <c r="H453" s="155" t="s">
        <v>481</v>
      </c>
      <c r="I453" s="180" t="s">
        <v>877</v>
      </c>
      <c r="J453" s="317" t="s">
        <v>768</v>
      </c>
      <c r="K453" s="317" t="s">
        <v>848</v>
      </c>
      <c r="L453" s="155"/>
      <c r="M453" s="155"/>
      <c r="N453" s="155"/>
      <c r="O453" s="155"/>
      <c r="P453" s="155"/>
    </row>
    <row r="454" spans="1:16" ht="12.75">
      <c r="A454" s="501"/>
      <c r="B454" s="155"/>
      <c r="C454" s="155"/>
      <c r="D454" s="180"/>
      <c r="E454" s="155"/>
      <c r="F454" s="155"/>
      <c r="G454" s="317"/>
      <c r="H454" s="155" t="s">
        <v>474</v>
      </c>
      <c r="I454" s="180" t="s">
        <v>765</v>
      </c>
      <c r="J454" s="317" t="s">
        <v>204</v>
      </c>
      <c r="K454" s="317" t="s">
        <v>848</v>
      </c>
      <c r="L454" s="155"/>
      <c r="M454" s="155"/>
      <c r="N454" s="155"/>
      <c r="O454" s="155"/>
      <c r="P454" s="155"/>
    </row>
    <row r="455" spans="1:16" ht="13.5" customHeight="1">
      <c r="A455" s="501">
        <f>A444+1</f>
        <v>95</v>
      </c>
      <c r="B455" s="155" t="s">
        <v>5</v>
      </c>
      <c r="C455" s="233" t="s">
        <v>860</v>
      </c>
      <c r="D455" s="388" t="s">
        <v>751</v>
      </c>
      <c r="E455" s="122">
        <v>1</v>
      </c>
      <c r="F455" s="233" t="s">
        <v>752</v>
      </c>
      <c r="G455" s="399" t="s">
        <v>879</v>
      </c>
      <c r="H455" s="155" t="s">
        <v>707</v>
      </c>
      <c r="I455" s="180" t="s">
        <v>307</v>
      </c>
      <c r="J455" s="317" t="s">
        <v>869</v>
      </c>
      <c r="K455" s="317" t="s">
        <v>851</v>
      </c>
      <c r="L455" s="155"/>
      <c r="M455" s="155"/>
      <c r="N455" s="155"/>
      <c r="O455" s="155"/>
      <c r="P455" s="155" t="s">
        <v>880</v>
      </c>
    </row>
    <row r="456" spans="1:16" ht="12.75">
      <c r="A456" s="501"/>
      <c r="B456" s="155"/>
      <c r="C456" s="155"/>
      <c r="D456" s="180"/>
      <c r="E456" s="155"/>
      <c r="F456" s="155"/>
      <c r="G456" s="317"/>
      <c r="H456" s="155" t="s">
        <v>709</v>
      </c>
      <c r="I456" s="180" t="s">
        <v>873</v>
      </c>
      <c r="J456" s="317" t="s">
        <v>535</v>
      </c>
      <c r="K456" s="317" t="s">
        <v>851</v>
      </c>
      <c r="L456" s="155"/>
      <c r="M456" s="155"/>
      <c r="N456" s="155"/>
      <c r="O456" s="155"/>
      <c r="P456" s="155"/>
    </row>
    <row r="457" spans="1:16" ht="12.75">
      <c r="A457" s="501"/>
      <c r="B457" s="155"/>
      <c r="C457" s="155"/>
      <c r="D457" s="180"/>
      <c r="E457" s="155"/>
      <c r="F457" s="155"/>
      <c r="G457" s="317"/>
      <c r="H457" s="155" t="s">
        <v>704</v>
      </c>
      <c r="I457" s="180" t="s">
        <v>874</v>
      </c>
      <c r="J457" s="317" t="s">
        <v>768</v>
      </c>
      <c r="K457" s="317" t="s">
        <v>851</v>
      </c>
      <c r="L457" s="155"/>
      <c r="M457" s="155"/>
      <c r="N457" s="155"/>
      <c r="O457" s="155"/>
      <c r="P457" s="155"/>
    </row>
    <row r="458" spans="1:16" ht="12.75">
      <c r="A458" s="501"/>
      <c r="B458" s="155"/>
      <c r="C458" s="155"/>
      <c r="D458" s="180"/>
      <c r="E458" s="155"/>
      <c r="F458" s="155"/>
      <c r="G458" s="317"/>
      <c r="H458" s="155" t="s">
        <v>721</v>
      </c>
      <c r="I458" s="180" t="s">
        <v>875</v>
      </c>
      <c r="J458" s="317" t="s">
        <v>445</v>
      </c>
      <c r="K458" s="317" t="s">
        <v>851</v>
      </c>
      <c r="L458" s="155"/>
      <c r="M458" s="155"/>
      <c r="N458" s="155"/>
      <c r="O458" s="155"/>
      <c r="P458" s="155"/>
    </row>
    <row r="459" spans="1:16" ht="12.75">
      <c r="A459" s="501"/>
      <c r="B459" s="155"/>
      <c r="C459" s="155"/>
      <c r="D459" s="180"/>
      <c r="E459" s="155"/>
      <c r="F459" s="155"/>
      <c r="G459" s="317"/>
      <c r="H459" s="155" t="s">
        <v>708</v>
      </c>
      <c r="I459" s="180" t="s">
        <v>876</v>
      </c>
      <c r="J459" s="317" t="s">
        <v>533</v>
      </c>
      <c r="K459" s="317" t="s">
        <v>851</v>
      </c>
      <c r="L459" s="155"/>
      <c r="M459" s="155"/>
      <c r="N459" s="155"/>
      <c r="O459" s="155"/>
      <c r="P459" s="155"/>
    </row>
    <row r="460" spans="1:16" ht="12.75">
      <c r="A460" s="501"/>
      <c r="B460" s="155"/>
      <c r="C460" s="155"/>
      <c r="D460" s="180"/>
      <c r="E460" s="155"/>
      <c r="F460" s="155"/>
      <c r="G460" s="317"/>
      <c r="H460" s="155" t="s">
        <v>864</v>
      </c>
      <c r="I460" s="180" t="s">
        <v>865</v>
      </c>
      <c r="J460" s="317" t="s">
        <v>535</v>
      </c>
      <c r="K460" s="317" t="s">
        <v>851</v>
      </c>
      <c r="L460" s="155"/>
      <c r="M460" s="155"/>
      <c r="N460" s="155"/>
      <c r="O460" s="155"/>
      <c r="P460" s="155"/>
    </row>
    <row r="461" spans="1:16" ht="12.75">
      <c r="A461" s="501"/>
      <c r="B461" s="155"/>
      <c r="C461" s="155"/>
      <c r="D461" s="180"/>
      <c r="E461" s="155"/>
      <c r="F461" s="155"/>
      <c r="G461" s="317"/>
      <c r="H461" s="155" t="s">
        <v>473</v>
      </c>
      <c r="I461" s="180" t="s">
        <v>862</v>
      </c>
      <c r="J461" s="317" t="s">
        <v>759</v>
      </c>
      <c r="K461" s="317" t="s">
        <v>574</v>
      </c>
      <c r="L461" s="155"/>
      <c r="M461" s="155"/>
      <c r="N461" s="155"/>
      <c r="O461" s="155"/>
      <c r="P461" s="155"/>
    </row>
    <row r="462" spans="1:16" ht="12.75">
      <c r="A462" s="501"/>
      <c r="B462" s="155"/>
      <c r="C462" s="155"/>
      <c r="D462" s="180"/>
      <c r="E462" s="155"/>
      <c r="F462" s="155"/>
      <c r="G462" s="317"/>
      <c r="H462" s="155" t="s">
        <v>473</v>
      </c>
      <c r="I462" s="180" t="s">
        <v>862</v>
      </c>
      <c r="J462" s="317" t="s">
        <v>759</v>
      </c>
      <c r="K462" s="317" t="s">
        <v>848</v>
      </c>
      <c r="L462" s="155"/>
      <c r="M462" s="155"/>
      <c r="N462" s="155"/>
      <c r="O462" s="155"/>
      <c r="P462" s="155"/>
    </row>
    <row r="463" spans="1:16" ht="12.75">
      <c r="A463" s="501"/>
      <c r="B463" s="155"/>
      <c r="C463" s="155"/>
      <c r="D463" s="180"/>
      <c r="E463" s="155"/>
      <c r="F463" s="155"/>
      <c r="G463" s="317"/>
      <c r="H463" s="155" t="s">
        <v>481</v>
      </c>
      <c r="I463" s="180" t="s">
        <v>877</v>
      </c>
      <c r="J463" s="317" t="s">
        <v>768</v>
      </c>
      <c r="K463" s="317" t="s">
        <v>848</v>
      </c>
      <c r="L463" s="155"/>
      <c r="M463" s="155"/>
      <c r="N463" s="155"/>
      <c r="O463" s="155"/>
      <c r="P463" s="155"/>
    </row>
    <row r="464" spans="1:16" ht="12.75">
      <c r="A464" s="501">
        <f>A455+1</f>
        <v>96</v>
      </c>
      <c r="B464" s="155" t="s">
        <v>5</v>
      </c>
      <c r="C464" s="233" t="s">
        <v>860</v>
      </c>
      <c r="D464" s="388" t="s">
        <v>751</v>
      </c>
      <c r="E464" s="122">
        <v>1</v>
      </c>
      <c r="F464" s="233" t="s">
        <v>752</v>
      </c>
      <c r="G464" s="269" t="s">
        <v>881</v>
      </c>
      <c r="H464" s="155" t="s">
        <v>707</v>
      </c>
      <c r="I464" s="180" t="s">
        <v>307</v>
      </c>
      <c r="J464" s="317" t="s">
        <v>869</v>
      </c>
      <c r="K464" s="317" t="s">
        <v>851</v>
      </c>
      <c r="L464" s="155"/>
      <c r="M464" s="155"/>
      <c r="N464" s="155"/>
      <c r="O464" s="155"/>
      <c r="P464" s="155"/>
    </row>
    <row r="465" spans="1:16" ht="12.75">
      <c r="A465" s="501"/>
      <c r="B465" s="155"/>
      <c r="C465" s="155"/>
      <c r="D465" s="180"/>
      <c r="E465" s="155"/>
      <c r="F465" s="155"/>
      <c r="G465" s="317"/>
      <c r="H465" s="155" t="s">
        <v>870</v>
      </c>
      <c r="I465" s="180" t="s">
        <v>871</v>
      </c>
      <c r="J465" s="317" t="s">
        <v>872</v>
      </c>
      <c r="K465" s="317" t="s">
        <v>851</v>
      </c>
      <c r="L465" s="155"/>
      <c r="M465" s="155"/>
      <c r="N465" s="155"/>
      <c r="O465" s="155"/>
      <c r="P465" s="155"/>
    </row>
    <row r="466" spans="1:16" ht="12.75">
      <c r="A466" s="501"/>
      <c r="B466" s="155"/>
      <c r="C466" s="155"/>
      <c r="D466" s="180"/>
      <c r="E466" s="155"/>
      <c r="F466" s="155"/>
      <c r="G466" s="317"/>
      <c r="H466" s="155" t="s">
        <v>709</v>
      </c>
      <c r="I466" s="180" t="s">
        <v>873</v>
      </c>
      <c r="J466" s="317" t="s">
        <v>535</v>
      </c>
      <c r="K466" s="317" t="s">
        <v>851</v>
      </c>
      <c r="L466" s="155"/>
      <c r="M466" s="155"/>
      <c r="N466" s="155"/>
      <c r="O466" s="155"/>
      <c r="P466" s="155"/>
    </row>
    <row r="467" spans="1:16" ht="12.75">
      <c r="A467" s="501"/>
      <c r="B467" s="155"/>
      <c r="C467" s="155"/>
      <c r="D467" s="180"/>
      <c r="E467" s="155"/>
      <c r="F467" s="155"/>
      <c r="G467" s="317"/>
      <c r="H467" s="155" t="s">
        <v>704</v>
      </c>
      <c r="I467" s="180" t="s">
        <v>874</v>
      </c>
      <c r="J467" s="317" t="s">
        <v>768</v>
      </c>
      <c r="K467" s="317" t="s">
        <v>851</v>
      </c>
      <c r="L467" s="155"/>
      <c r="M467" s="155"/>
      <c r="N467" s="155"/>
      <c r="O467" s="155"/>
      <c r="P467" s="155"/>
    </row>
    <row r="468" spans="1:16" ht="12.75">
      <c r="A468" s="501"/>
      <c r="B468" s="155"/>
      <c r="C468" s="155"/>
      <c r="D468" s="180"/>
      <c r="E468" s="155"/>
      <c r="F468" s="155"/>
      <c r="G468" s="317"/>
      <c r="H468" s="155" t="s">
        <v>721</v>
      </c>
      <c r="I468" s="180" t="s">
        <v>875</v>
      </c>
      <c r="J468" s="317" t="s">
        <v>445</v>
      </c>
      <c r="K468" s="317" t="s">
        <v>851</v>
      </c>
      <c r="L468" s="155"/>
      <c r="M468" s="155"/>
      <c r="N468" s="155"/>
      <c r="O468" s="155"/>
      <c r="P468" s="155"/>
    </row>
    <row r="469" spans="1:16" ht="12.75">
      <c r="A469" s="501"/>
      <c r="B469" s="155"/>
      <c r="C469" s="155"/>
      <c r="D469" s="180"/>
      <c r="E469" s="155"/>
      <c r="F469" s="155"/>
      <c r="G469" s="317"/>
      <c r="H469" s="155" t="s">
        <v>708</v>
      </c>
      <c r="I469" s="180" t="s">
        <v>876</v>
      </c>
      <c r="J469" s="317" t="s">
        <v>533</v>
      </c>
      <c r="K469" s="317" t="s">
        <v>851</v>
      </c>
      <c r="L469" s="155"/>
      <c r="M469" s="155"/>
      <c r="N469" s="155"/>
      <c r="O469" s="155"/>
      <c r="P469" s="155"/>
    </row>
    <row r="470" spans="1:16" ht="12.75">
      <c r="A470" s="501"/>
      <c r="B470" s="155"/>
      <c r="C470" s="155"/>
      <c r="D470" s="180"/>
      <c r="E470" s="155"/>
      <c r="F470" s="155"/>
      <c r="G470" s="317"/>
      <c r="H470" s="155" t="s">
        <v>864</v>
      </c>
      <c r="I470" s="180" t="s">
        <v>865</v>
      </c>
      <c r="J470" s="317" t="s">
        <v>535</v>
      </c>
      <c r="K470" s="317" t="s">
        <v>851</v>
      </c>
      <c r="L470" s="155"/>
      <c r="M470" s="155"/>
      <c r="N470" s="155"/>
      <c r="O470" s="155"/>
      <c r="P470" s="155"/>
    </row>
    <row r="471" spans="1:16" ht="12.75">
      <c r="A471" s="501"/>
      <c r="B471" s="155"/>
      <c r="C471" s="155"/>
      <c r="D471" s="180"/>
      <c r="E471" s="155"/>
      <c r="F471" s="155"/>
      <c r="G471" s="317"/>
      <c r="H471" s="155" t="s">
        <v>473</v>
      </c>
      <c r="I471" s="180" t="s">
        <v>862</v>
      </c>
      <c r="J471" s="317" t="s">
        <v>759</v>
      </c>
      <c r="K471" s="317" t="s">
        <v>574</v>
      </c>
      <c r="L471" s="155"/>
      <c r="M471" s="155"/>
      <c r="N471" s="155"/>
      <c r="O471" s="155"/>
      <c r="P471" s="155"/>
    </row>
    <row r="472" spans="1:16" ht="12.75">
      <c r="A472" s="501"/>
      <c r="B472" s="155"/>
      <c r="C472" s="155"/>
      <c r="D472" s="180"/>
      <c r="E472" s="155"/>
      <c r="F472" s="155"/>
      <c r="G472" s="317"/>
      <c r="H472" s="155" t="s">
        <v>473</v>
      </c>
      <c r="I472" s="180" t="s">
        <v>862</v>
      </c>
      <c r="J472" s="317" t="s">
        <v>759</v>
      </c>
      <c r="K472" s="317" t="s">
        <v>848</v>
      </c>
      <c r="L472" s="155"/>
      <c r="M472" s="155"/>
      <c r="N472" s="155"/>
      <c r="O472" s="155"/>
      <c r="P472" s="155"/>
    </row>
    <row r="473" spans="1:16" ht="12.75">
      <c r="A473" s="501"/>
      <c r="B473" s="155"/>
      <c r="C473" s="155"/>
      <c r="D473" s="180"/>
      <c r="E473" s="155"/>
      <c r="F473" s="155"/>
      <c r="G473" s="317"/>
      <c r="H473" s="155" t="s">
        <v>481</v>
      </c>
      <c r="I473" s="180" t="s">
        <v>877</v>
      </c>
      <c r="J473" s="317" t="s">
        <v>768</v>
      </c>
      <c r="K473" s="317" t="s">
        <v>848</v>
      </c>
      <c r="L473" s="155"/>
      <c r="M473" s="155"/>
      <c r="N473" s="155"/>
      <c r="O473" s="155"/>
      <c r="P473" s="155"/>
    </row>
    <row r="474" spans="1:16" ht="12.75">
      <c r="A474" s="501"/>
      <c r="B474" s="155"/>
      <c r="C474" s="155"/>
      <c r="D474" s="180"/>
      <c r="E474" s="155"/>
      <c r="F474" s="155"/>
      <c r="G474" s="317"/>
      <c r="H474" s="155" t="s">
        <v>474</v>
      </c>
      <c r="I474" s="180" t="s">
        <v>765</v>
      </c>
      <c r="J474" s="317" t="s">
        <v>204</v>
      </c>
      <c r="K474" s="317" t="s">
        <v>848</v>
      </c>
      <c r="L474" s="155"/>
      <c r="M474" s="155"/>
      <c r="N474" s="155"/>
      <c r="O474" s="155"/>
      <c r="P474" s="155"/>
    </row>
    <row r="475" spans="1:16" ht="12.75">
      <c r="A475" s="501">
        <f>A464+1</f>
        <v>97</v>
      </c>
      <c r="B475" s="155" t="s">
        <v>5</v>
      </c>
      <c r="C475" s="233" t="s">
        <v>860</v>
      </c>
      <c r="D475" s="388" t="s">
        <v>751</v>
      </c>
      <c r="E475" s="122">
        <v>2</v>
      </c>
      <c r="F475" s="233" t="s">
        <v>753</v>
      </c>
      <c r="G475" s="317" t="s">
        <v>882</v>
      </c>
      <c r="H475" s="155" t="s">
        <v>714</v>
      </c>
      <c r="I475" s="180" t="s">
        <v>883</v>
      </c>
      <c r="J475" s="317" t="s">
        <v>607</v>
      </c>
      <c r="K475" s="317" t="s">
        <v>851</v>
      </c>
      <c r="L475" s="155"/>
      <c r="M475" s="155"/>
      <c r="N475" s="155"/>
      <c r="O475" s="155"/>
      <c r="P475" s="155"/>
    </row>
    <row r="476" spans="1:16" ht="12.75">
      <c r="A476" s="501"/>
      <c r="B476" s="155"/>
      <c r="C476" s="233"/>
      <c r="D476" s="388"/>
      <c r="E476" s="122"/>
      <c r="F476" s="233"/>
      <c r="G476" s="317"/>
      <c r="H476" s="155" t="s">
        <v>713</v>
      </c>
      <c r="I476" s="180" t="s">
        <v>852</v>
      </c>
      <c r="J476" s="317" t="s">
        <v>549</v>
      </c>
      <c r="K476" s="317" t="s">
        <v>851</v>
      </c>
      <c r="L476" s="155"/>
      <c r="M476" s="155"/>
      <c r="N476" s="155"/>
      <c r="O476" s="155"/>
      <c r="P476" s="155"/>
    </row>
    <row r="477" spans="1:16" ht="12.75">
      <c r="A477" s="501"/>
      <c r="B477" s="155"/>
      <c r="C477" s="233"/>
      <c r="D477" s="388"/>
      <c r="E477" s="122"/>
      <c r="F477" s="233"/>
      <c r="G477" s="317"/>
      <c r="H477" s="155" t="s">
        <v>476</v>
      </c>
      <c r="I477" s="180" t="s">
        <v>884</v>
      </c>
      <c r="J477" s="317" t="s">
        <v>535</v>
      </c>
      <c r="K477" s="317" t="s">
        <v>848</v>
      </c>
      <c r="L477" s="155"/>
      <c r="M477" s="155"/>
      <c r="N477" s="155"/>
      <c r="O477" s="155"/>
      <c r="P477" s="155"/>
    </row>
    <row r="478" spans="1:16" ht="12.75">
      <c r="A478" s="501"/>
      <c r="B478" s="155"/>
      <c r="C478" s="233"/>
      <c r="D478" s="388"/>
      <c r="E478" s="122"/>
      <c r="F478" s="233"/>
      <c r="G478" s="317"/>
      <c r="H478" s="155" t="s">
        <v>478</v>
      </c>
      <c r="I478" s="180" t="s">
        <v>771</v>
      </c>
      <c r="J478" s="317" t="s">
        <v>759</v>
      </c>
      <c r="K478" s="317" t="s">
        <v>848</v>
      </c>
      <c r="L478" s="155"/>
      <c r="M478" s="155"/>
      <c r="N478" s="155"/>
      <c r="O478" s="155"/>
      <c r="P478" s="155"/>
    </row>
    <row r="479" spans="1:16" ht="12.75">
      <c r="A479" s="501">
        <f>A475+1</f>
        <v>98</v>
      </c>
      <c r="B479" s="155" t="s">
        <v>5</v>
      </c>
      <c r="C479" s="233" t="s">
        <v>860</v>
      </c>
      <c r="D479" s="388" t="s">
        <v>751</v>
      </c>
      <c r="E479" s="122">
        <v>2</v>
      </c>
      <c r="F479" s="233" t="s">
        <v>753</v>
      </c>
      <c r="G479" s="317" t="s">
        <v>885</v>
      </c>
      <c r="H479" s="155" t="s">
        <v>476</v>
      </c>
      <c r="I479" s="180" t="s">
        <v>884</v>
      </c>
      <c r="J479" s="317" t="s">
        <v>535</v>
      </c>
      <c r="K479" s="317" t="s">
        <v>848</v>
      </c>
      <c r="L479" s="155"/>
      <c r="M479" s="155"/>
      <c r="N479" s="155"/>
      <c r="O479" s="155"/>
      <c r="P479" s="155"/>
    </row>
    <row r="480" spans="1:16" ht="12.75">
      <c r="A480" s="501">
        <f>A479+1</f>
        <v>99</v>
      </c>
      <c r="B480" s="155" t="s">
        <v>5</v>
      </c>
      <c r="C480" s="233" t="s">
        <v>860</v>
      </c>
      <c r="D480" s="388" t="s">
        <v>751</v>
      </c>
      <c r="E480" s="122">
        <v>2</v>
      </c>
      <c r="F480" s="233" t="s">
        <v>753</v>
      </c>
      <c r="G480" s="317" t="s">
        <v>886</v>
      </c>
      <c r="H480" s="155" t="s">
        <v>704</v>
      </c>
      <c r="I480" s="180" t="s">
        <v>887</v>
      </c>
      <c r="J480" s="317" t="s">
        <v>768</v>
      </c>
      <c r="K480" s="317" t="s">
        <v>851</v>
      </c>
      <c r="L480" s="155"/>
      <c r="M480" s="155"/>
      <c r="N480" s="155"/>
      <c r="O480" s="155"/>
      <c r="P480" s="155"/>
    </row>
    <row r="481" spans="1:16" ht="12.75">
      <c r="A481" s="501"/>
      <c r="B481" s="155"/>
      <c r="C481" s="233"/>
      <c r="D481" s="388"/>
      <c r="E481" s="122"/>
      <c r="F481" s="233"/>
      <c r="G481" s="317"/>
      <c r="H481" s="155" t="s">
        <v>713</v>
      </c>
      <c r="I481" s="180" t="s">
        <v>852</v>
      </c>
      <c r="J481" s="317" t="s">
        <v>549</v>
      </c>
      <c r="K481" s="317" t="s">
        <v>851</v>
      </c>
      <c r="L481" s="155"/>
      <c r="M481" s="155"/>
      <c r="N481" s="155"/>
      <c r="O481" s="155"/>
      <c r="P481" s="155"/>
    </row>
    <row r="482" spans="1:16" ht="12.75">
      <c r="A482" s="501"/>
      <c r="B482" s="155"/>
      <c r="C482" s="233"/>
      <c r="D482" s="388"/>
      <c r="E482" s="122"/>
      <c r="F482" s="233"/>
      <c r="G482" s="317"/>
      <c r="H482" s="155" t="s">
        <v>476</v>
      </c>
      <c r="I482" s="180" t="s">
        <v>884</v>
      </c>
      <c r="J482" s="317" t="s">
        <v>535</v>
      </c>
      <c r="K482" s="317" t="s">
        <v>848</v>
      </c>
      <c r="L482" s="155"/>
      <c r="M482" s="155"/>
      <c r="N482" s="155"/>
      <c r="O482" s="155"/>
      <c r="P482" s="155"/>
    </row>
    <row r="483" spans="1:16" ht="12.75">
      <c r="A483" s="501"/>
      <c r="B483" s="155"/>
      <c r="C483" s="233"/>
      <c r="D483" s="388"/>
      <c r="E483" s="122"/>
      <c r="F483" s="233"/>
      <c r="G483" s="317"/>
      <c r="H483" s="155" t="s">
        <v>478</v>
      </c>
      <c r="I483" s="180" t="s">
        <v>771</v>
      </c>
      <c r="J483" s="317" t="s">
        <v>759</v>
      </c>
      <c r="K483" s="317" t="s">
        <v>848</v>
      </c>
      <c r="L483" s="155"/>
      <c r="M483" s="155"/>
      <c r="N483" s="155"/>
      <c r="O483" s="155"/>
      <c r="P483" s="155"/>
    </row>
    <row r="484" spans="1:16" ht="12.75">
      <c r="A484" s="501">
        <f>A480+1</f>
        <v>100</v>
      </c>
      <c r="B484" s="155" t="s">
        <v>5</v>
      </c>
      <c r="C484" s="233" t="s">
        <v>860</v>
      </c>
      <c r="D484" s="388" t="s">
        <v>751</v>
      </c>
      <c r="E484" s="122">
        <v>2</v>
      </c>
      <c r="F484" s="233" t="s">
        <v>753</v>
      </c>
      <c r="G484" s="317" t="s">
        <v>888</v>
      </c>
      <c r="H484" s="155" t="s">
        <v>714</v>
      </c>
      <c r="I484" s="180" t="s">
        <v>883</v>
      </c>
      <c r="J484" s="317" t="s">
        <v>607</v>
      </c>
      <c r="K484" s="317" t="s">
        <v>851</v>
      </c>
      <c r="L484" s="155"/>
      <c r="M484" s="155"/>
      <c r="N484" s="155"/>
      <c r="O484" s="155"/>
      <c r="P484" s="155"/>
    </row>
    <row r="485" spans="1:16" ht="12.75">
      <c r="A485" s="501"/>
      <c r="B485" s="155"/>
      <c r="C485" s="155"/>
      <c r="D485" s="180"/>
      <c r="E485" s="155"/>
      <c r="F485" s="155"/>
      <c r="G485" s="317"/>
      <c r="H485" s="155" t="s">
        <v>704</v>
      </c>
      <c r="I485" s="180" t="s">
        <v>887</v>
      </c>
      <c r="J485" s="317" t="s">
        <v>768</v>
      </c>
      <c r="K485" s="317" t="s">
        <v>851</v>
      </c>
      <c r="L485" s="155"/>
      <c r="M485" s="155"/>
      <c r="N485" s="155"/>
      <c r="O485" s="155"/>
      <c r="P485" s="155"/>
    </row>
    <row r="486" spans="1:16" ht="12.75">
      <c r="A486" s="501"/>
      <c r="B486" s="155"/>
      <c r="C486" s="155"/>
      <c r="D486" s="180"/>
      <c r="E486" s="155"/>
      <c r="F486" s="155"/>
      <c r="G486" s="317"/>
      <c r="H486" s="155" t="s">
        <v>713</v>
      </c>
      <c r="I486" s="180" t="s">
        <v>852</v>
      </c>
      <c r="J486" s="317" t="s">
        <v>549</v>
      </c>
      <c r="K486" s="317" t="s">
        <v>851</v>
      </c>
      <c r="L486" s="155"/>
      <c r="M486" s="155"/>
      <c r="N486" s="155"/>
      <c r="O486" s="155"/>
      <c r="P486" s="155"/>
    </row>
    <row r="487" spans="1:16" ht="12.75">
      <c r="A487" s="501"/>
      <c r="B487" s="155"/>
      <c r="C487" s="155"/>
      <c r="D487" s="180"/>
      <c r="E487" s="155"/>
      <c r="F487" s="155"/>
      <c r="G487" s="317"/>
      <c r="H487" s="155" t="s">
        <v>476</v>
      </c>
      <c r="I487" s="180" t="s">
        <v>884</v>
      </c>
      <c r="J487" s="317" t="s">
        <v>535</v>
      </c>
      <c r="K487" s="317" t="s">
        <v>848</v>
      </c>
      <c r="L487" s="155"/>
      <c r="M487" s="155"/>
      <c r="N487" s="155"/>
      <c r="O487" s="155"/>
      <c r="P487" s="155"/>
    </row>
    <row r="488" spans="1:16" ht="12.75">
      <c r="A488" s="501"/>
      <c r="B488" s="155"/>
      <c r="C488" s="155"/>
      <c r="D488" s="180"/>
      <c r="E488" s="155"/>
      <c r="F488" s="155"/>
      <c r="G488" s="317"/>
      <c r="H488" s="155" t="s">
        <v>478</v>
      </c>
      <c r="I488" s="180" t="s">
        <v>771</v>
      </c>
      <c r="J488" s="317" t="s">
        <v>759</v>
      </c>
      <c r="K488" s="317" t="s">
        <v>848</v>
      </c>
      <c r="L488" s="155"/>
      <c r="M488" s="155"/>
      <c r="N488" s="155"/>
      <c r="O488" s="155"/>
      <c r="P488" s="155"/>
    </row>
    <row r="489" spans="1:16" ht="12.75">
      <c r="A489" s="501">
        <f>A484+1</f>
        <v>101</v>
      </c>
      <c r="B489" s="155" t="s">
        <v>5</v>
      </c>
      <c r="C489" s="233" t="s">
        <v>860</v>
      </c>
      <c r="D489" s="388" t="s">
        <v>751</v>
      </c>
      <c r="E489" s="122">
        <v>2</v>
      </c>
      <c r="F489" s="233" t="s">
        <v>753</v>
      </c>
      <c r="G489" s="295" t="s">
        <v>889</v>
      </c>
      <c r="H489" s="155" t="s">
        <v>713</v>
      </c>
      <c r="I489" s="180" t="s">
        <v>852</v>
      </c>
      <c r="J489" s="317" t="s">
        <v>549</v>
      </c>
      <c r="K489" s="317" t="s">
        <v>851</v>
      </c>
      <c r="L489" s="155"/>
      <c r="M489" s="155"/>
      <c r="N489" s="155"/>
      <c r="O489" s="155"/>
      <c r="P489" s="155"/>
    </row>
    <row r="490" spans="1:16" ht="12.75">
      <c r="A490" s="501"/>
      <c r="B490" s="155"/>
      <c r="C490" s="155"/>
      <c r="D490" s="180"/>
      <c r="E490" s="155"/>
      <c r="F490" s="155"/>
      <c r="G490" s="317"/>
      <c r="H490" s="155" t="s">
        <v>476</v>
      </c>
      <c r="I490" s="180" t="s">
        <v>884</v>
      </c>
      <c r="J490" s="317" t="s">
        <v>535</v>
      </c>
      <c r="K490" s="317" t="s">
        <v>848</v>
      </c>
      <c r="L490" s="155"/>
      <c r="M490" s="155"/>
      <c r="N490" s="155"/>
      <c r="O490" s="155"/>
      <c r="P490" s="155"/>
    </row>
    <row r="491" spans="1:16" ht="12.75">
      <c r="A491" s="501">
        <f>A489+1</f>
        <v>102</v>
      </c>
      <c r="B491" s="155" t="s">
        <v>5</v>
      </c>
      <c r="C491" s="233" t="s">
        <v>860</v>
      </c>
      <c r="D491" s="388" t="s">
        <v>751</v>
      </c>
      <c r="E491" s="122">
        <v>2</v>
      </c>
      <c r="F491" s="233" t="s">
        <v>753</v>
      </c>
      <c r="G491" s="317" t="s">
        <v>890</v>
      </c>
      <c r="H491" s="155" t="s">
        <v>713</v>
      </c>
      <c r="I491" s="180" t="s">
        <v>852</v>
      </c>
      <c r="J491" s="317" t="s">
        <v>549</v>
      </c>
      <c r="K491" s="317" t="s">
        <v>851</v>
      </c>
      <c r="L491" s="155"/>
      <c r="M491" s="155"/>
      <c r="N491" s="155"/>
      <c r="O491" s="155"/>
      <c r="P491" s="155"/>
    </row>
    <row r="492" spans="1:16" ht="12.75">
      <c r="A492" s="501"/>
      <c r="B492" s="155"/>
      <c r="C492" s="155"/>
      <c r="D492" s="180"/>
      <c r="E492" s="155"/>
      <c r="F492" s="155"/>
      <c r="G492" s="317"/>
      <c r="H492" s="155" t="s">
        <v>476</v>
      </c>
      <c r="I492" s="180" t="s">
        <v>884</v>
      </c>
      <c r="J492" s="317" t="s">
        <v>535</v>
      </c>
      <c r="K492" s="317" t="s">
        <v>848</v>
      </c>
      <c r="L492" s="155"/>
      <c r="M492" s="155"/>
      <c r="N492" s="155"/>
      <c r="O492" s="155"/>
      <c r="P492" s="155"/>
    </row>
    <row r="493" spans="1:16" ht="12.75">
      <c r="A493" s="501"/>
      <c r="B493" s="155"/>
      <c r="C493" s="155"/>
      <c r="D493" s="180"/>
      <c r="E493" s="155"/>
      <c r="F493" s="155"/>
      <c r="G493" s="317"/>
      <c r="H493" s="155" t="s">
        <v>478</v>
      </c>
      <c r="I493" s="180" t="s">
        <v>771</v>
      </c>
      <c r="J493" s="317" t="s">
        <v>759</v>
      </c>
      <c r="K493" s="317" t="s">
        <v>848</v>
      </c>
      <c r="L493" s="155"/>
      <c r="M493" s="155"/>
      <c r="N493" s="155"/>
      <c r="O493" s="155"/>
      <c r="P493" s="155"/>
    </row>
    <row r="494" spans="1:16" ht="12.75">
      <c r="A494" s="501">
        <f>A491+1</f>
        <v>103</v>
      </c>
      <c r="B494" s="155" t="s">
        <v>5</v>
      </c>
      <c r="C494" s="233" t="s">
        <v>860</v>
      </c>
      <c r="D494" s="180" t="s">
        <v>751</v>
      </c>
      <c r="E494" s="155">
        <v>3</v>
      </c>
      <c r="F494" s="155" t="s">
        <v>754</v>
      </c>
      <c r="G494" s="317" t="s">
        <v>891</v>
      </c>
      <c r="H494" s="155" t="s">
        <v>892</v>
      </c>
      <c r="I494" s="180" t="s">
        <v>778</v>
      </c>
      <c r="J494" s="317" t="s">
        <v>340</v>
      </c>
      <c r="K494" s="317" t="s">
        <v>848</v>
      </c>
      <c r="L494" s="155"/>
      <c r="M494" s="155"/>
      <c r="N494" s="155"/>
      <c r="O494" s="155"/>
      <c r="P494" s="155"/>
    </row>
    <row r="495" spans="1:16" ht="12.75">
      <c r="A495" s="501">
        <f>A494+1</f>
        <v>104</v>
      </c>
      <c r="B495" s="155" t="s">
        <v>5</v>
      </c>
      <c r="C495" s="233" t="s">
        <v>860</v>
      </c>
      <c r="D495" s="180" t="s">
        <v>751</v>
      </c>
      <c r="E495" s="155">
        <v>3</v>
      </c>
      <c r="F495" s="155" t="s">
        <v>754</v>
      </c>
      <c r="G495" s="366" t="s">
        <v>893</v>
      </c>
      <c r="H495" s="155" t="s">
        <v>703</v>
      </c>
      <c r="I495" s="180" t="s">
        <v>894</v>
      </c>
      <c r="J495" s="317" t="s">
        <v>535</v>
      </c>
      <c r="K495" s="317" t="s">
        <v>851</v>
      </c>
      <c r="L495" s="155"/>
      <c r="M495" s="155"/>
      <c r="N495" s="155"/>
      <c r="O495" s="155"/>
      <c r="P495" s="155"/>
    </row>
    <row r="496" spans="1:16" ht="12.75">
      <c r="A496" s="501"/>
      <c r="B496" s="155"/>
      <c r="C496" s="233"/>
      <c r="D496" s="180"/>
      <c r="E496" s="155"/>
      <c r="F496" s="155"/>
      <c r="G496" s="366"/>
      <c r="H496" s="155" t="s">
        <v>477</v>
      </c>
      <c r="I496" s="180" t="s">
        <v>895</v>
      </c>
      <c r="J496" s="317" t="s">
        <v>763</v>
      </c>
      <c r="K496" s="317" t="s">
        <v>848</v>
      </c>
      <c r="L496" s="155"/>
      <c r="M496" s="155"/>
      <c r="N496" s="155"/>
      <c r="O496" s="155"/>
      <c r="P496" s="155"/>
    </row>
    <row r="497" spans="1:16" ht="12.75">
      <c r="A497" s="501"/>
      <c r="B497" s="155"/>
      <c r="C497" s="233"/>
      <c r="D497" s="180"/>
      <c r="E497" s="155"/>
      <c r="F497" s="155"/>
      <c r="G497" s="366"/>
      <c r="H497" s="155" t="s">
        <v>892</v>
      </c>
      <c r="I497" s="180" t="s">
        <v>778</v>
      </c>
      <c r="J497" s="317" t="s">
        <v>340</v>
      </c>
      <c r="K497" s="317" t="s">
        <v>848</v>
      </c>
      <c r="L497" s="155"/>
      <c r="M497" s="155"/>
      <c r="N497" s="155"/>
      <c r="O497" s="155"/>
      <c r="P497" s="155"/>
    </row>
    <row r="498" spans="1:16" ht="12.75">
      <c r="A498" s="501">
        <f>A495+1</f>
        <v>105</v>
      </c>
      <c r="B498" s="155" t="s">
        <v>5</v>
      </c>
      <c r="C498" s="233" t="s">
        <v>860</v>
      </c>
      <c r="D498" s="180" t="s">
        <v>751</v>
      </c>
      <c r="E498" s="155">
        <v>3</v>
      </c>
      <c r="F498" s="155" t="s">
        <v>754</v>
      </c>
      <c r="G498" s="366" t="s">
        <v>896</v>
      </c>
      <c r="H498" s="155" t="s">
        <v>477</v>
      </c>
      <c r="I498" s="180" t="s">
        <v>895</v>
      </c>
      <c r="J498" s="317" t="s">
        <v>763</v>
      </c>
      <c r="K498" s="317" t="s">
        <v>848</v>
      </c>
      <c r="L498" s="155"/>
      <c r="M498" s="155"/>
      <c r="N498" s="155"/>
      <c r="O498" s="155"/>
      <c r="P498" s="155"/>
    </row>
    <row r="499" spans="1:16" ht="12.75">
      <c r="A499" s="501"/>
      <c r="B499" s="155"/>
      <c r="C499" s="233"/>
      <c r="D499" s="180"/>
      <c r="E499" s="155"/>
      <c r="F499" s="155"/>
      <c r="G499" s="366"/>
      <c r="H499" s="155" t="s">
        <v>892</v>
      </c>
      <c r="I499" s="180" t="s">
        <v>778</v>
      </c>
      <c r="J499" s="317" t="s">
        <v>340</v>
      </c>
      <c r="K499" s="317" t="s">
        <v>848</v>
      </c>
      <c r="L499" s="155"/>
      <c r="M499" s="155"/>
      <c r="N499" s="155"/>
      <c r="O499" s="155"/>
      <c r="P499" s="155"/>
    </row>
    <row r="500" spans="1:16" ht="12.75">
      <c r="A500" s="501">
        <f>A498+1</f>
        <v>106</v>
      </c>
      <c r="B500" s="155" t="s">
        <v>5</v>
      </c>
      <c r="C500" s="233" t="s">
        <v>860</v>
      </c>
      <c r="D500" s="180" t="s">
        <v>751</v>
      </c>
      <c r="E500" s="155">
        <v>3</v>
      </c>
      <c r="F500" s="155" t="s">
        <v>754</v>
      </c>
      <c r="G500" s="366" t="s">
        <v>897</v>
      </c>
      <c r="H500" s="155" t="s">
        <v>477</v>
      </c>
      <c r="I500" s="180" t="s">
        <v>895</v>
      </c>
      <c r="J500" s="317" t="s">
        <v>763</v>
      </c>
      <c r="K500" s="317" t="s">
        <v>848</v>
      </c>
      <c r="L500" s="155"/>
      <c r="M500" s="155"/>
      <c r="N500" s="155"/>
      <c r="O500" s="155"/>
      <c r="P500" s="155"/>
    </row>
    <row r="501" spans="1:16" ht="12.75">
      <c r="A501" s="501"/>
      <c r="B501" s="155"/>
      <c r="C501" s="233"/>
      <c r="D501" s="180"/>
      <c r="E501" s="155"/>
      <c r="F501" s="155"/>
      <c r="G501" s="366"/>
      <c r="H501" s="155" t="s">
        <v>892</v>
      </c>
      <c r="I501" s="180" t="s">
        <v>778</v>
      </c>
      <c r="J501" s="317" t="s">
        <v>340</v>
      </c>
      <c r="K501" s="317" t="s">
        <v>848</v>
      </c>
      <c r="L501" s="155"/>
      <c r="M501" s="155"/>
      <c r="N501" s="155"/>
      <c r="O501" s="155"/>
      <c r="P501" s="155"/>
    </row>
    <row r="502" spans="1:16" ht="12.75">
      <c r="A502" s="501"/>
      <c r="B502" s="155" t="s">
        <v>5</v>
      </c>
      <c r="C502" s="233" t="s">
        <v>860</v>
      </c>
      <c r="D502" s="180" t="s">
        <v>751</v>
      </c>
      <c r="E502" s="155">
        <v>3</v>
      </c>
      <c r="F502" s="155" t="s">
        <v>754</v>
      </c>
      <c r="G502" s="366" t="s">
        <v>898</v>
      </c>
      <c r="H502" s="155" t="s">
        <v>703</v>
      </c>
      <c r="I502" s="180" t="s">
        <v>894</v>
      </c>
      <c r="J502" s="317" t="s">
        <v>535</v>
      </c>
      <c r="K502" s="317" t="s">
        <v>851</v>
      </c>
      <c r="L502" s="155"/>
      <c r="M502" s="155"/>
      <c r="N502" s="155"/>
      <c r="O502" s="155"/>
      <c r="P502" s="155"/>
    </row>
    <row r="503" spans="1:16" ht="12.75">
      <c r="A503" s="501">
        <f>A500+1</f>
        <v>107</v>
      </c>
      <c r="B503" s="155"/>
      <c r="C503" s="233"/>
      <c r="D503" s="180"/>
      <c r="E503" s="155"/>
      <c r="F503" s="155"/>
      <c r="G503" s="366"/>
      <c r="H503" s="155" t="s">
        <v>899</v>
      </c>
      <c r="I503" s="180" t="s">
        <v>900</v>
      </c>
      <c r="J503" s="317" t="s">
        <v>535</v>
      </c>
      <c r="K503" s="317" t="s">
        <v>848</v>
      </c>
      <c r="L503" s="155"/>
      <c r="M503" s="155"/>
      <c r="N503" s="155"/>
      <c r="O503" s="155"/>
      <c r="P503" s="155"/>
    </row>
    <row r="504" spans="1:16" ht="12.75">
      <c r="A504" s="501"/>
      <c r="B504" s="155"/>
      <c r="C504" s="233"/>
      <c r="D504" s="180"/>
      <c r="E504" s="155"/>
      <c r="F504" s="155"/>
      <c r="G504" s="366"/>
      <c r="H504" s="155" t="s">
        <v>892</v>
      </c>
      <c r="I504" s="180" t="s">
        <v>778</v>
      </c>
      <c r="J504" s="317" t="s">
        <v>340</v>
      </c>
      <c r="K504" s="317" t="s">
        <v>848</v>
      </c>
      <c r="L504" s="155"/>
      <c r="M504" s="155"/>
      <c r="N504" s="155"/>
      <c r="O504" s="155"/>
      <c r="P504" s="155"/>
    </row>
    <row r="505" spans="1:16" ht="12.75">
      <c r="A505" s="501">
        <f>A503+1</f>
        <v>108</v>
      </c>
      <c r="B505" s="155" t="s">
        <v>5</v>
      </c>
      <c r="C505" s="233" t="s">
        <v>860</v>
      </c>
      <c r="D505" s="180" t="s">
        <v>751</v>
      </c>
      <c r="E505" s="155">
        <v>3</v>
      </c>
      <c r="F505" s="155" t="s">
        <v>754</v>
      </c>
      <c r="G505" s="366" t="s">
        <v>901</v>
      </c>
      <c r="H505" s="155" t="s">
        <v>703</v>
      </c>
      <c r="I505" s="180" t="s">
        <v>894</v>
      </c>
      <c r="J505" s="317" t="s">
        <v>535</v>
      </c>
      <c r="K505" s="317" t="s">
        <v>851</v>
      </c>
      <c r="L505" s="155"/>
      <c r="M505" s="155"/>
      <c r="N505" s="155"/>
      <c r="O505" s="155"/>
      <c r="P505" s="155"/>
    </row>
    <row r="506" spans="1:16" ht="12.75">
      <c r="A506" s="501"/>
      <c r="B506" s="155"/>
      <c r="C506" s="233"/>
      <c r="D506" s="180"/>
      <c r="E506" s="155"/>
      <c r="F506" s="155"/>
      <c r="G506" s="366"/>
      <c r="H506" s="155" t="s">
        <v>899</v>
      </c>
      <c r="I506" s="180" t="s">
        <v>900</v>
      </c>
      <c r="J506" s="317" t="s">
        <v>535</v>
      </c>
      <c r="K506" s="317" t="s">
        <v>848</v>
      </c>
      <c r="L506" s="155"/>
      <c r="M506" s="155"/>
      <c r="N506" s="155"/>
      <c r="O506" s="155"/>
      <c r="P506" s="155"/>
    </row>
    <row r="507" spans="1:16" ht="12.75">
      <c r="A507" s="501"/>
      <c r="B507" s="155"/>
      <c r="C507" s="155"/>
      <c r="D507" s="180"/>
      <c r="E507" s="155"/>
      <c r="F507" s="155"/>
      <c r="G507" s="317"/>
      <c r="H507" s="155" t="s">
        <v>477</v>
      </c>
      <c r="I507" s="180" t="s">
        <v>895</v>
      </c>
      <c r="J507" s="317" t="s">
        <v>763</v>
      </c>
      <c r="K507" s="317" t="s">
        <v>848</v>
      </c>
      <c r="L507" s="155"/>
      <c r="M507" s="155"/>
      <c r="N507" s="155"/>
      <c r="O507" s="155"/>
      <c r="P507" s="155"/>
    </row>
    <row r="508" spans="1:16" ht="12.75">
      <c r="A508" s="501"/>
      <c r="B508" s="155"/>
      <c r="C508" s="155"/>
      <c r="D508" s="180"/>
      <c r="E508" s="155"/>
      <c r="F508" s="155"/>
      <c r="G508" s="317"/>
      <c r="H508" s="155" t="s">
        <v>892</v>
      </c>
      <c r="I508" s="180" t="s">
        <v>778</v>
      </c>
      <c r="J508" s="317" t="s">
        <v>340</v>
      </c>
      <c r="K508" s="317" t="s">
        <v>848</v>
      </c>
      <c r="L508" s="155"/>
      <c r="M508" s="155"/>
      <c r="N508" s="155"/>
      <c r="O508" s="155"/>
      <c r="P508" s="155"/>
    </row>
    <row r="509" spans="1:16" ht="13.5">
      <c r="A509" s="501">
        <f>A505+1</f>
        <v>109</v>
      </c>
      <c r="B509" s="155" t="s">
        <v>5</v>
      </c>
      <c r="C509" s="233" t="s">
        <v>860</v>
      </c>
      <c r="D509" s="388" t="s">
        <v>751</v>
      </c>
      <c r="E509" s="122">
        <v>4</v>
      </c>
      <c r="F509" s="233" t="s">
        <v>755</v>
      </c>
      <c r="G509" s="400" t="s">
        <v>902</v>
      </c>
      <c r="H509" s="401" t="s">
        <v>779</v>
      </c>
      <c r="I509" s="180" t="s">
        <v>780</v>
      </c>
      <c r="J509" s="317" t="s">
        <v>759</v>
      </c>
      <c r="K509" s="317" t="s">
        <v>848</v>
      </c>
      <c r="L509" s="402"/>
      <c r="M509" s="403"/>
      <c r="N509" s="404">
        <v>44667</v>
      </c>
      <c r="O509" s="403" t="s">
        <v>903</v>
      </c>
      <c r="P509" s="317"/>
    </row>
    <row r="510" spans="1:16" ht="12.75">
      <c r="A510" s="501">
        <f>A509+1</f>
        <v>110</v>
      </c>
      <c r="B510" s="394" t="s">
        <v>5</v>
      </c>
      <c r="C510" s="502" t="s">
        <v>904</v>
      </c>
      <c r="D510" s="408" t="s">
        <v>905</v>
      </c>
      <c r="E510" s="140">
        <v>1</v>
      </c>
      <c r="F510" s="140" t="s">
        <v>906</v>
      </c>
      <c r="G510" s="269" t="s">
        <v>1042</v>
      </c>
      <c r="H510" s="140" t="s">
        <v>707</v>
      </c>
      <c r="I510" s="503" t="s">
        <v>307</v>
      </c>
      <c r="J510" s="394" t="s">
        <v>869</v>
      </c>
      <c r="K510" s="155" t="s">
        <v>851</v>
      </c>
      <c r="L510" s="155"/>
      <c r="M510" s="155"/>
      <c r="N510" s="155"/>
      <c r="O510" s="155"/>
      <c r="P510" s="155"/>
    </row>
    <row r="511" spans="1:16" ht="12.75">
      <c r="A511" s="501"/>
      <c r="B511" s="394"/>
      <c r="C511" s="502"/>
      <c r="D511" s="504"/>
      <c r="E511" s="140"/>
      <c r="F511" s="140"/>
      <c r="G511" s="505"/>
      <c r="H511" s="140" t="s">
        <v>709</v>
      </c>
      <c r="I511" s="503" t="s">
        <v>534</v>
      </c>
      <c r="J511" s="394" t="s">
        <v>535</v>
      </c>
      <c r="K511" s="155" t="s">
        <v>851</v>
      </c>
      <c r="L511" s="155"/>
      <c r="M511" s="155"/>
      <c r="N511" s="155"/>
      <c r="O511" s="155"/>
      <c r="P511" s="155"/>
    </row>
    <row r="512" spans="1:16" ht="12.75">
      <c r="A512" s="501"/>
      <c r="B512" s="394"/>
      <c r="C512" s="502"/>
      <c r="D512" s="504"/>
      <c r="E512" s="140"/>
      <c r="F512" s="140"/>
      <c r="G512" s="505"/>
      <c r="H512" s="140" t="s">
        <v>1043</v>
      </c>
      <c r="I512" s="503" t="s">
        <v>1044</v>
      </c>
      <c r="J512" s="394" t="s">
        <v>356</v>
      </c>
      <c r="K512" s="155" t="s">
        <v>851</v>
      </c>
      <c r="L512" s="155"/>
      <c r="M512" s="155"/>
      <c r="N512" s="155"/>
      <c r="O512" s="155"/>
      <c r="P512" s="155"/>
    </row>
    <row r="513" spans="1:16" ht="12.75">
      <c r="A513" s="501"/>
      <c r="B513" s="394"/>
      <c r="C513" s="502"/>
      <c r="D513" s="504"/>
      <c r="E513" s="140"/>
      <c r="F513" s="140"/>
      <c r="G513" s="505"/>
      <c r="H513" s="140" t="s">
        <v>916</v>
      </c>
      <c r="I513" s="503" t="s">
        <v>917</v>
      </c>
      <c r="J513" s="253" t="s">
        <v>918</v>
      </c>
      <c r="K513" s="155" t="s">
        <v>848</v>
      </c>
      <c r="L513" s="155"/>
      <c r="M513" s="155"/>
      <c r="N513" s="155"/>
      <c r="O513" s="155"/>
      <c r="P513" s="155"/>
    </row>
    <row r="514" spans="1:16" ht="12.75">
      <c r="A514" s="501"/>
      <c r="B514" s="394"/>
      <c r="C514" s="502"/>
      <c r="D514" s="504"/>
      <c r="E514" s="140"/>
      <c r="F514" s="140"/>
      <c r="G514" s="505"/>
      <c r="H514" s="140" t="s">
        <v>919</v>
      </c>
      <c r="I514" s="503" t="s">
        <v>920</v>
      </c>
      <c r="J514" s="394" t="s">
        <v>869</v>
      </c>
      <c r="K514" s="155" t="s">
        <v>848</v>
      </c>
      <c r="L514" s="155"/>
      <c r="M514" s="155"/>
      <c r="N514" s="155"/>
      <c r="O514" s="155"/>
      <c r="P514" s="155"/>
    </row>
    <row r="515" spans="1:16" ht="12.75">
      <c r="A515" s="501">
        <f>A510+1</f>
        <v>111</v>
      </c>
      <c r="B515" s="394" t="s">
        <v>5</v>
      </c>
      <c r="C515" s="502" t="s">
        <v>904</v>
      </c>
      <c r="D515" s="408" t="s">
        <v>905</v>
      </c>
      <c r="E515" s="140">
        <v>1</v>
      </c>
      <c r="F515" s="140" t="s">
        <v>906</v>
      </c>
      <c r="G515" s="269" t="s">
        <v>1045</v>
      </c>
      <c r="H515" s="140" t="s">
        <v>709</v>
      </c>
      <c r="I515" s="503" t="s">
        <v>534</v>
      </c>
      <c r="J515" s="394" t="s">
        <v>535</v>
      </c>
      <c r="K515" s="155" t="s">
        <v>851</v>
      </c>
      <c r="L515" s="421"/>
      <c r="M515" s="506"/>
      <c r="N515" s="421"/>
      <c r="O515" s="421"/>
      <c r="P515" s="421"/>
    </row>
    <row r="516" spans="1:16" ht="12.75">
      <c r="A516" s="501"/>
      <c r="B516" s="394"/>
      <c r="C516" s="502"/>
      <c r="D516" s="504"/>
      <c r="E516" s="140"/>
      <c r="F516" s="140"/>
      <c r="G516" s="505"/>
      <c r="H516" s="140" t="s">
        <v>1043</v>
      </c>
      <c r="I516" s="503" t="s">
        <v>1044</v>
      </c>
      <c r="J516" s="394" t="s">
        <v>356</v>
      </c>
      <c r="K516" s="155" t="s">
        <v>851</v>
      </c>
      <c r="L516" s="507"/>
      <c r="M516" s="506"/>
      <c r="N516" s="506"/>
      <c r="O516" s="506"/>
      <c r="P516" s="506"/>
    </row>
    <row r="517" spans="1:16" ht="12.75">
      <c r="A517" s="501"/>
      <c r="B517" s="394"/>
      <c r="C517" s="502"/>
      <c r="D517" s="504"/>
      <c r="E517" s="140"/>
      <c r="F517" s="140"/>
      <c r="G517" s="505"/>
      <c r="H517" s="140" t="s">
        <v>916</v>
      </c>
      <c r="I517" s="503" t="s">
        <v>917</v>
      </c>
      <c r="J517" s="253" t="s">
        <v>918</v>
      </c>
      <c r="K517" s="155" t="s">
        <v>848</v>
      </c>
      <c r="L517" s="507"/>
      <c r="M517" s="506"/>
      <c r="N517" s="506"/>
      <c r="O517" s="506"/>
      <c r="P517" s="506"/>
    </row>
    <row r="518" spans="1:16" ht="12.75">
      <c r="A518" s="501">
        <f>A515+1</f>
        <v>112</v>
      </c>
      <c r="B518" s="394" t="s">
        <v>5</v>
      </c>
      <c r="C518" s="502" t="s">
        <v>904</v>
      </c>
      <c r="D518" s="408" t="s">
        <v>905</v>
      </c>
      <c r="E518" s="140">
        <v>1</v>
      </c>
      <c r="F518" s="140" t="s">
        <v>906</v>
      </c>
      <c r="G518" s="269" t="s">
        <v>1046</v>
      </c>
      <c r="H518" s="140" t="s">
        <v>707</v>
      </c>
      <c r="I518" s="508" t="s">
        <v>307</v>
      </c>
      <c r="J518" s="253" t="s">
        <v>869</v>
      </c>
      <c r="K518" s="353" t="s">
        <v>851</v>
      </c>
      <c r="L518" s="155"/>
      <c r="M518" s="155"/>
      <c r="N518" s="155"/>
      <c r="O518" s="155"/>
      <c r="P518" s="155"/>
    </row>
    <row r="519" spans="1:16" ht="12.75">
      <c r="A519" s="501"/>
      <c r="B519" s="394"/>
      <c r="C519" s="502"/>
      <c r="D519" s="504"/>
      <c r="E519" s="140"/>
      <c r="F519" s="140"/>
      <c r="G519" s="505"/>
      <c r="H519" s="140" t="s">
        <v>708</v>
      </c>
      <c r="I519" s="508" t="s">
        <v>1047</v>
      </c>
      <c r="J519" s="253" t="s">
        <v>607</v>
      </c>
      <c r="K519" s="353" t="s">
        <v>851</v>
      </c>
      <c r="L519" s="155"/>
      <c r="M519" s="155"/>
      <c r="N519" s="155"/>
      <c r="O519" s="155"/>
      <c r="P519" s="155"/>
    </row>
    <row r="520" spans="1:16" ht="12.75">
      <c r="A520" s="501"/>
      <c r="B520" s="394"/>
      <c r="C520" s="502"/>
      <c r="D520" s="504"/>
      <c r="E520" s="140"/>
      <c r="F520" s="140"/>
      <c r="G520" s="505"/>
      <c r="H520" s="140" t="s">
        <v>721</v>
      </c>
      <c r="I520" s="509" t="s">
        <v>444</v>
      </c>
      <c r="J520" s="253" t="s">
        <v>445</v>
      </c>
      <c r="K520" s="353" t="s">
        <v>851</v>
      </c>
      <c r="L520" s="155"/>
      <c r="M520" s="155"/>
      <c r="N520" s="155"/>
      <c r="O520" s="155"/>
      <c r="P520" s="155"/>
    </row>
    <row r="521" spans="1:16" ht="12.75">
      <c r="A521" s="501"/>
      <c r="B521" s="394"/>
      <c r="C521" s="502"/>
      <c r="D521" s="504"/>
      <c r="E521" s="140"/>
      <c r="F521" s="140"/>
      <c r="G521" s="505"/>
      <c r="H521" s="140" t="s">
        <v>870</v>
      </c>
      <c r="I521" s="509" t="s">
        <v>1048</v>
      </c>
      <c r="J521" s="253" t="s">
        <v>872</v>
      </c>
      <c r="K521" s="353" t="s">
        <v>851</v>
      </c>
      <c r="L521" s="155"/>
      <c r="M521" s="155"/>
      <c r="N521" s="155"/>
      <c r="O521" s="155"/>
      <c r="P521" s="155"/>
    </row>
    <row r="522" spans="1:16" ht="12.75">
      <c r="A522" s="501"/>
      <c r="B522" s="394"/>
      <c r="C522" s="502"/>
      <c r="D522" s="504"/>
      <c r="E522" s="140"/>
      <c r="F522" s="140"/>
      <c r="G522" s="505"/>
      <c r="H522" s="140" t="s">
        <v>709</v>
      </c>
      <c r="I522" s="503" t="s">
        <v>534</v>
      </c>
      <c r="J522" s="394" t="s">
        <v>535</v>
      </c>
      <c r="K522" s="155" t="s">
        <v>851</v>
      </c>
      <c r="L522" s="155"/>
      <c r="M522" s="155"/>
      <c r="N522" s="155"/>
      <c r="O522" s="155"/>
      <c r="P522" s="155"/>
    </row>
    <row r="523" spans="1:16" ht="12.75">
      <c r="A523" s="501"/>
      <c r="B523" s="394"/>
      <c r="C523" s="502"/>
      <c r="D523" s="504"/>
      <c r="E523" s="140"/>
      <c r="F523" s="140"/>
      <c r="G523" s="505"/>
      <c r="H523" s="140" t="s">
        <v>1043</v>
      </c>
      <c r="I523" s="503" t="s">
        <v>1044</v>
      </c>
      <c r="J523" s="394" t="s">
        <v>356</v>
      </c>
      <c r="K523" s="155" t="s">
        <v>851</v>
      </c>
      <c r="L523" s="155"/>
      <c r="M523" s="155"/>
      <c r="N523" s="155"/>
      <c r="O523" s="155"/>
      <c r="P523" s="155"/>
    </row>
    <row r="524" spans="1:16" ht="12.75">
      <c r="A524" s="501"/>
      <c r="B524" s="394"/>
      <c r="C524" s="502"/>
      <c r="D524" s="504"/>
      <c r="E524" s="140"/>
      <c r="F524" s="140"/>
      <c r="G524" s="505"/>
      <c r="H524" s="140" t="s">
        <v>342</v>
      </c>
      <c r="I524" s="509" t="s">
        <v>921</v>
      </c>
      <c r="J524" s="394" t="s">
        <v>531</v>
      </c>
      <c r="K524" s="155" t="s">
        <v>851</v>
      </c>
      <c r="L524" s="155"/>
      <c r="M524" s="155"/>
      <c r="N524" s="155"/>
      <c r="O524" s="155"/>
      <c r="P524" s="155"/>
    </row>
    <row r="525" spans="1:16" ht="12.75">
      <c r="A525" s="501"/>
      <c r="B525" s="394"/>
      <c r="C525" s="502"/>
      <c r="D525" s="504"/>
      <c r="E525" s="140"/>
      <c r="F525" s="140"/>
      <c r="G525" s="505"/>
      <c r="H525" s="140" t="s">
        <v>474</v>
      </c>
      <c r="I525" s="509" t="s">
        <v>922</v>
      </c>
      <c r="J525" s="253" t="s">
        <v>872</v>
      </c>
      <c r="K525" s="155" t="s">
        <v>851</v>
      </c>
      <c r="L525" s="155"/>
      <c r="M525" s="155"/>
      <c r="N525" s="155"/>
      <c r="O525" s="155"/>
      <c r="P525" s="155"/>
    </row>
    <row r="526" spans="1:16" ht="12.75">
      <c r="A526" s="501"/>
      <c r="B526" s="394"/>
      <c r="C526" s="502"/>
      <c r="D526" s="504"/>
      <c r="E526" s="140"/>
      <c r="F526" s="140"/>
      <c r="G526" s="505"/>
      <c r="H526" s="140" t="s">
        <v>776</v>
      </c>
      <c r="I526" s="509" t="s">
        <v>1049</v>
      </c>
      <c r="J526" s="253" t="s">
        <v>1050</v>
      </c>
      <c r="K526" s="155" t="s">
        <v>851</v>
      </c>
      <c r="L526" s="155"/>
      <c r="M526" s="155"/>
      <c r="N526" s="155"/>
      <c r="O526" s="155"/>
      <c r="P526" s="155"/>
    </row>
    <row r="527" spans="1:16" ht="12.75">
      <c r="A527" s="501"/>
      <c r="B527" s="394"/>
      <c r="C527" s="502"/>
      <c r="D527" s="504"/>
      <c r="E527" s="140"/>
      <c r="F527" s="140"/>
      <c r="G527" s="505"/>
      <c r="H527" s="140" t="s">
        <v>914</v>
      </c>
      <c r="I527" s="509" t="s">
        <v>926</v>
      </c>
      <c r="J527" s="253" t="s">
        <v>869</v>
      </c>
      <c r="K527" s="155" t="s">
        <v>848</v>
      </c>
      <c r="L527" s="155"/>
      <c r="M527" s="155"/>
      <c r="N527" s="155"/>
      <c r="O527" s="155"/>
      <c r="P527" s="155"/>
    </row>
    <row r="528" spans="1:16" ht="12.75">
      <c r="A528" s="501"/>
      <c r="B528" s="394"/>
      <c r="C528" s="502"/>
      <c r="D528" s="504"/>
      <c r="E528" s="140"/>
      <c r="F528" s="140"/>
      <c r="G528" s="505"/>
      <c r="H528" s="140" t="s">
        <v>916</v>
      </c>
      <c r="I528" s="503" t="s">
        <v>917</v>
      </c>
      <c r="J528" s="253" t="s">
        <v>918</v>
      </c>
      <c r="K528" s="155" t="s">
        <v>848</v>
      </c>
      <c r="L528" s="155"/>
      <c r="M528" s="155"/>
      <c r="N528" s="155"/>
      <c r="O528" s="155"/>
      <c r="P528" s="155"/>
    </row>
    <row r="529" spans="1:16" ht="12.75">
      <c r="A529" s="501"/>
      <c r="B529" s="394"/>
      <c r="C529" s="502"/>
      <c r="D529" s="504"/>
      <c r="E529" s="140"/>
      <c r="F529" s="140"/>
      <c r="G529" s="505"/>
      <c r="H529" s="140" t="s">
        <v>919</v>
      </c>
      <c r="I529" s="503" t="s">
        <v>920</v>
      </c>
      <c r="J529" s="394" t="s">
        <v>869</v>
      </c>
      <c r="K529" s="155" t="s">
        <v>848</v>
      </c>
      <c r="L529" s="155"/>
      <c r="M529" s="155"/>
      <c r="N529" s="155"/>
      <c r="O529" s="155"/>
      <c r="P529" s="155"/>
    </row>
    <row r="530" spans="1:16" ht="12.75">
      <c r="A530" s="501">
        <f>A518+1</f>
        <v>113</v>
      </c>
      <c r="B530" s="394" t="s">
        <v>5</v>
      </c>
      <c r="C530" s="502" t="s">
        <v>904</v>
      </c>
      <c r="D530" s="408" t="s">
        <v>905</v>
      </c>
      <c r="E530" s="140">
        <v>1</v>
      </c>
      <c r="F530" s="140" t="s">
        <v>906</v>
      </c>
      <c r="G530" s="269" t="s">
        <v>1051</v>
      </c>
      <c r="H530" s="140" t="s">
        <v>707</v>
      </c>
      <c r="I530" s="508" t="s">
        <v>307</v>
      </c>
      <c r="J530" s="253" t="s">
        <v>869</v>
      </c>
      <c r="K530" s="353" t="s">
        <v>851</v>
      </c>
      <c r="L530" s="155"/>
      <c r="M530" s="155"/>
      <c r="N530" s="155"/>
      <c r="O530" s="155"/>
      <c r="P530" s="155"/>
    </row>
    <row r="531" spans="1:16" ht="12.75">
      <c r="A531" s="501"/>
      <c r="B531" s="394"/>
      <c r="C531" s="502"/>
      <c r="D531" s="504"/>
      <c r="E531" s="140"/>
      <c r="F531" s="140"/>
      <c r="G531" s="505"/>
      <c r="H531" s="140" t="s">
        <v>708</v>
      </c>
      <c r="I531" s="508" t="s">
        <v>1047</v>
      </c>
      <c r="J531" s="253" t="s">
        <v>607</v>
      </c>
      <c r="K531" s="353" t="s">
        <v>851</v>
      </c>
      <c r="L531" s="155"/>
      <c r="M531" s="155"/>
      <c r="N531" s="155"/>
      <c r="O531" s="155"/>
      <c r="P531" s="155"/>
    </row>
    <row r="532" spans="1:16" ht="12.75">
      <c r="A532" s="501"/>
      <c r="B532" s="394"/>
      <c r="C532" s="502"/>
      <c r="D532" s="504"/>
      <c r="E532" s="140"/>
      <c r="F532" s="140"/>
      <c r="G532" s="505"/>
      <c r="H532" s="140" t="s">
        <v>721</v>
      </c>
      <c r="I532" s="509" t="s">
        <v>444</v>
      </c>
      <c r="J532" s="253" t="s">
        <v>445</v>
      </c>
      <c r="K532" s="353" t="s">
        <v>851</v>
      </c>
      <c r="L532" s="155"/>
      <c r="M532" s="155"/>
      <c r="N532" s="155"/>
      <c r="O532" s="155"/>
      <c r="P532" s="155"/>
    </row>
    <row r="533" spans="1:16" ht="12.75">
      <c r="A533" s="501"/>
      <c r="B533" s="394"/>
      <c r="C533" s="502"/>
      <c r="D533" s="504"/>
      <c r="E533" s="140"/>
      <c r="F533" s="140"/>
      <c r="G533" s="505"/>
      <c r="H533" s="140" t="s">
        <v>870</v>
      </c>
      <c r="I533" s="509" t="s">
        <v>1048</v>
      </c>
      <c r="J533" s="253" t="s">
        <v>872</v>
      </c>
      <c r="K533" s="353" t="s">
        <v>851</v>
      </c>
      <c r="L533" s="155"/>
      <c r="M533" s="155"/>
      <c r="N533" s="155"/>
      <c r="O533" s="155"/>
      <c r="P533" s="155"/>
    </row>
    <row r="534" spans="1:16" ht="12.75">
      <c r="A534" s="501"/>
      <c r="B534" s="394"/>
      <c r="C534" s="502"/>
      <c r="D534" s="504"/>
      <c r="E534" s="140"/>
      <c r="F534" s="140"/>
      <c r="G534" s="505"/>
      <c r="H534" s="140" t="s">
        <v>709</v>
      </c>
      <c r="I534" s="503" t="s">
        <v>534</v>
      </c>
      <c r="J534" s="394" t="s">
        <v>535</v>
      </c>
      <c r="K534" s="155" t="s">
        <v>851</v>
      </c>
      <c r="L534" s="155"/>
      <c r="M534" s="155"/>
      <c r="N534" s="155"/>
      <c r="O534" s="155"/>
      <c r="P534" s="155"/>
    </row>
    <row r="535" spans="1:16" ht="12.75">
      <c r="A535" s="501"/>
      <c r="B535" s="394"/>
      <c r="C535" s="502"/>
      <c r="D535" s="504"/>
      <c r="E535" s="140"/>
      <c r="F535" s="140"/>
      <c r="G535" s="505"/>
      <c r="H535" s="140" t="s">
        <v>1043</v>
      </c>
      <c r="I535" s="503" t="s">
        <v>1044</v>
      </c>
      <c r="J535" s="394" t="s">
        <v>356</v>
      </c>
      <c r="K535" s="155" t="s">
        <v>851</v>
      </c>
      <c r="L535" s="155"/>
      <c r="M535" s="155"/>
      <c r="N535" s="155"/>
      <c r="O535" s="155"/>
      <c r="P535" s="155"/>
    </row>
    <row r="536" spans="1:16" ht="12.75">
      <c r="A536" s="501"/>
      <c r="B536" s="394"/>
      <c r="C536" s="502"/>
      <c r="D536" s="504"/>
      <c r="E536" s="140"/>
      <c r="F536" s="140"/>
      <c r="G536" s="505"/>
      <c r="H536" s="140" t="s">
        <v>342</v>
      </c>
      <c r="I536" s="509" t="s">
        <v>921</v>
      </c>
      <c r="J536" s="394" t="s">
        <v>531</v>
      </c>
      <c r="K536" s="155" t="s">
        <v>851</v>
      </c>
      <c r="L536" s="155"/>
      <c r="M536" s="155"/>
      <c r="N536" s="155"/>
      <c r="O536" s="155"/>
      <c r="P536" s="155"/>
    </row>
    <row r="537" spans="1:16" ht="12.75">
      <c r="A537" s="501"/>
      <c r="B537" s="394"/>
      <c r="C537" s="502"/>
      <c r="D537" s="504"/>
      <c r="E537" s="140"/>
      <c r="F537" s="140"/>
      <c r="G537" s="505"/>
      <c r="H537" s="140" t="s">
        <v>474</v>
      </c>
      <c r="I537" s="509" t="s">
        <v>922</v>
      </c>
      <c r="J537" s="253" t="s">
        <v>872</v>
      </c>
      <c r="K537" s="155" t="s">
        <v>851</v>
      </c>
      <c r="L537" s="155"/>
      <c r="M537" s="155"/>
      <c r="N537" s="155"/>
      <c r="O537" s="155"/>
      <c r="P537" s="155"/>
    </row>
    <row r="538" spans="1:16" ht="12.75">
      <c r="A538" s="501"/>
      <c r="B538" s="394"/>
      <c r="C538" s="502"/>
      <c r="D538" s="504"/>
      <c r="E538" s="140"/>
      <c r="F538" s="140"/>
      <c r="G538" s="505"/>
      <c r="H538" s="140" t="s">
        <v>776</v>
      </c>
      <c r="I538" s="509" t="s">
        <v>1049</v>
      </c>
      <c r="J538" s="253" t="s">
        <v>1050</v>
      </c>
      <c r="K538" s="155" t="s">
        <v>851</v>
      </c>
      <c r="L538" s="155"/>
      <c r="M538" s="155"/>
      <c r="N538" s="155"/>
      <c r="O538" s="155"/>
      <c r="P538" s="155"/>
    </row>
    <row r="539" spans="1:16" ht="12.75">
      <c r="A539" s="501"/>
      <c r="B539" s="394"/>
      <c r="C539" s="502"/>
      <c r="D539" s="504"/>
      <c r="E539" s="140"/>
      <c r="F539" s="140"/>
      <c r="G539" s="505"/>
      <c r="H539" s="140" t="s">
        <v>914</v>
      </c>
      <c r="I539" s="509" t="s">
        <v>926</v>
      </c>
      <c r="J539" s="253" t="s">
        <v>869</v>
      </c>
      <c r="K539" s="155" t="s">
        <v>848</v>
      </c>
      <c r="L539" s="155"/>
      <c r="M539" s="155"/>
      <c r="N539" s="155"/>
      <c r="O539" s="155"/>
      <c r="P539" s="155"/>
    </row>
    <row r="540" spans="1:16" ht="12.75">
      <c r="A540" s="501"/>
      <c r="B540" s="394"/>
      <c r="C540" s="502"/>
      <c r="D540" s="504"/>
      <c r="E540" s="140"/>
      <c r="F540" s="140"/>
      <c r="G540" s="505"/>
      <c r="H540" s="140" t="s">
        <v>916</v>
      </c>
      <c r="I540" s="503" t="s">
        <v>917</v>
      </c>
      <c r="J540" s="253" t="s">
        <v>918</v>
      </c>
      <c r="K540" s="155" t="s">
        <v>848</v>
      </c>
      <c r="L540" s="155"/>
      <c r="M540" s="155"/>
      <c r="N540" s="155"/>
      <c r="O540" s="155"/>
      <c r="P540" s="155"/>
    </row>
    <row r="541" spans="1:16" ht="12.75">
      <c r="A541" s="501"/>
      <c r="B541" s="394"/>
      <c r="C541" s="502"/>
      <c r="D541" s="504"/>
      <c r="E541" s="140"/>
      <c r="F541" s="140"/>
      <c r="G541" s="505"/>
      <c r="H541" s="140" t="s">
        <v>919</v>
      </c>
      <c r="I541" s="503" t="s">
        <v>920</v>
      </c>
      <c r="J541" s="394" t="s">
        <v>869</v>
      </c>
      <c r="K541" s="155" t="s">
        <v>848</v>
      </c>
      <c r="L541" s="155"/>
      <c r="M541" s="155"/>
      <c r="N541" s="155"/>
      <c r="O541" s="155"/>
      <c r="P541" s="155"/>
    </row>
    <row r="542" spans="1:16" ht="12.75">
      <c r="A542" s="501">
        <f>A530+1</f>
        <v>114</v>
      </c>
      <c r="B542" s="394" t="s">
        <v>5</v>
      </c>
      <c r="C542" s="502" t="s">
        <v>904</v>
      </c>
      <c r="D542" s="408" t="s">
        <v>905</v>
      </c>
      <c r="E542" s="140">
        <v>2</v>
      </c>
      <c r="F542" s="140" t="s">
        <v>907</v>
      </c>
      <c r="G542" s="455" t="s">
        <v>1052</v>
      </c>
      <c r="H542" s="140" t="s">
        <v>711</v>
      </c>
      <c r="I542" s="509" t="s">
        <v>1053</v>
      </c>
      <c r="J542" s="253" t="s">
        <v>552</v>
      </c>
      <c r="K542" s="353" t="s">
        <v>851</v>
      </c>
      <c r="L542" s="155"/>
      <c r="M542" s="155"/>
      <c r="N542" s="155"/>
      <c r="O542" s="155"/>
      <c r="P542" s="155"/>
    </row>
    <row r="543" spans="1:16" ht="12.75">
      <c r="A543" s="501"/>
      <c r="B543" s="394"/>
      <c r="C543" s="502"/>
      <c r="D543" s="504"/>
      <c r="E543" s="140"/>
      <c r="F543" s="140"/>
      <c r="G543" s="505"/>
      <c r="H543" s="140" t="s">
        <v>473</v>
      </c>
      <c r="I543" s="509" t="s">
        <v>1054</v>
      </c>
      <c r="J543" s="394" t="s">
        <v>339</v>
      </c>
      <c r="K543" s="353" t="s">
        <v>851</v>
      </c>
      <c r="L543" s="155"/>
      <c r="M543" s="155"/>
      <c r="N543" s="155"/>
      <c r="O543" s="155"/>
      <c r="P543" s="155"/>
    </row>
    <row r="544" spans="1:16" ht="12.75">
      <c r="A544" s="501"/>
      <c r="B544" s="394"/>
      <c r="C544" s="502"/>
      <c r="D544" s="504"/>
      <c r="E544" s="140"/>
      <c r="F544" s="140"/>
      <c r="G544" s="505"/>
      <c r="H544" s="510" t="s">
        <v>714</v>
      </c>
      <c r="I544" s="509" t="s">
        <v>1055</v>
      </c>
      <c r="J544" s="394" t="s">
        <v>607</v>
      </c>
      <c r="K544" s="353" t="s">
        <v>851</v>
      </c>
      <c r="L544" s="155"/>
      <c r="M544" s="155"/>
      <c r="N544" s="155"/>
      <c r="O544" s="155"/>
      <c r="P544" s="155"/>
    </row>
    <row r="545" spans="1:16" ht="12.75">
      <c r="A545" s="501"/>
      <c r="B545" s="394"/>
      <c r="C545" s="502"/>
      <c r="D545" s="504"/>
      <c r="E545" s="140"/>
      <c r="F545" s="140"/>
      <c r="G545" s="505"/>
      <c r="H545" s="140" t="s">
        <v>919</v>
      </c>
      <c r="I545" s="509" t="s">
        <v>920</v>
      </c>
      <c r="J545" s="394" t="s">
        <v>869</v>
      </c>
      <c r="K545" s="155" t="s">
        <v>848</v>
      </c>
      <c r="L545" s="155"/>
      <c r="M545" s="155"/>
      <c r="N545" s="155"/>
      <c r="O545" s="155"/>
      <c r="P545" s="155"/>
    </row>
    <row r="546" spans="1:16" ht="12.75">
      <c r="A546" s="501">
        <f>A542+1</f>
        <v>115</v>
      </c>
      <c r="B546" s="394" t="s">
        <v>5</v>
      </c>
      <c r="C546" s="502" t="s">
        <v>904</v>
      </c>
      <c r="D546" s="408" t="s">
        <v>905</v>
      </c>
      <c r="E546" s="140">
        <v>2</v>
      </c>
      <c r="F546" s="140" t="s">
        <v>907</v>
      </c>
      <c r="G546" s="455" t="s">
        <v>1056</v>
      </c>
      <c r="H546" s="140" t="s">
        <v>919</v>
      </c>
      <c r="I546" s="509" t="s">
        <v>920</v>
      </c>
      <c r="J546" s="394" t="s">
        <v>869</v>
      </c>
      <c r="K546" s="155" t="s">
        <v>848</v>
      </c>
      <c r="L546" s="155"/>
      <c r="M546" s="155"/>
      <c r="N546" s="155"/>
      <c r="O546" s="155"/>
      <c r="P546" s="155"/>
    </row>
    <row r="547" spans="1:16" ht="14.25" customHeight="1">
      <c r="A547" s="501">
        <f>A546+1</f>
        <v>116</v>
      </c>
      <c r="B547" s="394" t="s">
        <v>5</v>
      </c>
      <c r="C547" s="511" t="s">
        <v>908</v>
      </c>
      <c r="D547" s="141" t="s">
        <v>909</v>
      </c>
      <c r="E547" s="122">
        <v>1</v>
      </c>
      <c r="F547" s="233" t="s">
        <v>910</v>
      </c>
      <c r="G547" s="520" t="s">
        <v>1057</v>
      </c>
      <c r="H547" s="403" t="s">
        <v>707</v>
      </c>
      <c r="I547" s="329" t="s">
        <v>307</v>
      </c>
      <c r="J547" s="394" t="s">
        <v>869</v>
      </c>
      <c r="K547" s="155" t="s">
        <v>851</v>
      </c>
      <c r="L547" s="512"/>
      <c r="M547" s="155"/>
      <c r="N547" s="512"/>
      <c r="O547" s="155"/>
      <c r="P547" s="394" t="s">
        <v>1058</v>
      </c>
    </row>
    <row r="548" spans="1:16" ht="12.75">
      <c r="A548" s="501"/>
      <c r="B548" s="394"/>
      <c r="C548" s="511"/>
      <c r="D548" s="141"/>
      <c r="E548" s="122"/>
      <c r="F548" s="233"/>
      <c r="G548" s="329"/>
      <c r="H548" s="403" t="s">
        <v>708</v>
      </c>
      <c r="I548" s="329" t="s">
        <v>1047</v>
      </c>
      <c r="J548" s="513" t="s">
        <v>533</v>
      </c>
      <c r="K548" s="155" t="s">
        <v>851</v>
      </c>
      <c r="L548" s="512"/>
      <c r="M548" s="155"/>
      <c r="N548" s="512"/>
      <c r="O548" s="155"/>
      <c r="P548" s="394"/>
    </row>
    <row r="549" spans="1:16" ht="12.75">
      <c r="A549" s="501"/>
      <c r="B549" s="394"/>
      <c r="C549" s="511"/>
      <c r="D549" s="141"/>
      <c r="E549" s="122"/>
      <c r="F549" s="233"/>
      <c r="G549" s="329"/>
      <c r="H549" s="403" t="s">
        <v>722</v>
      </c>
      <c r="I549" s="329" t="s">
        <v>589</v>
      </c>
      <c r="J549" s="513" t="s">
        <v>590</v>
      </c>
      <c r="K549" s="155" t="s">
        <v>851</v>
      </c>
      <c r="L549" s="512"/>
      <c r="M549" s="155"/>
      <c r="N549" s="512"/>
      <c r="O549" s="155"/>
      <c r="P549" s="394"/>
    </row>
    <row r="550" spans="1:16" ht="12.75">
      <c r="A550" s="501"/>
      <c r="B550" s="394"/>
      <c r="C550" s="511"/>
      <c r="D550" s="141"/>
      <c r="E550" s="122"/>
      <c r="F550" s="233"/>
      <c r="G550" s="329"/>
      <c r="H550" s="403" t="s">
        <v>1043</v>
      </c>
      <c r="I550" s="329" t="s">
        <v>1059</v>
      </c>
      <c r="J550" s="513" t="s">
        <v>356</v>
      </c>
      <c r="K550" s="155" t="s">
        <v>851</v>
      </c>
      <c r="L550" s="512"/>
      <c r="M550" s="155"/>
      <c r="N550" s="512"/>
      <c r="O550" s="155"/>
      <c r="P550" s="394"/>
    </row>
    <row r="551" spans="1:16" ht="12.75">
      <c r="A551" s="501"/>
      <c r="B551" s="394"/>
      <c r="C551" s="511"/>
      <c r="D551" s="141"/>
      <c r="E551" s="122"/>
      <c r="F551" s="233"/>
      <c r="G551" s="329"/>
      <c r="H551" s="403" t="s">
        <v>1060</v>
      </c>
      <c r="I551" s="329" t="s">
        <v>1061</v>
      </c>
      <c r="J551" s="513" t="s">
        <v>1062</v>
      </c>
      <c r="K551" s="155" t="s">
        <v>851</v>
      </c>
      <c r="L551" s="512"/>
      <c r="M551" s="155"/>
      <c r="N551" s="512"/>
      <c r="O551" s="155"/>
      <c r="P551" s="394"/>
    </row>
    <row r="552" spans="1:16" ht="12.75">
      <c r="A552" s="501">
        <f>A547+1</f>
        <v>117</v>
      </c>
      <c r="B552" s="394" t="s">
        <v>5</v>
      </c>
      <c r="C552" s="511" t="s">
        <v>908</v>
      </c>
      <c r="D552" s="141" t="s">
        <v>909</v>
      </c>
      <c r="E552" s="122">
        <v>1</v>
      </c>
      <c r="F552" s="233" t="s">
        <v>910</v>
      </c>
      <c r="G552" s="269" t="s">
        <v>1063</v>
      </c>
      <c r="H552" s="403" t="s">
        <v>707</v>
      </c>
      <c r="I552" s="329" t="s">
        <v>307</v>
      </c>
      <c r="J552" s="394" t="s">
        <v>869</v>
      </c>
      <c r="K552" s="155" t="s">
        <v>851</v>
      </c>
      <c r="L552" s="421"/>
      <c r="M552" s="421"/>
      <c r="N552" s="421"/>
      <c r="O552" s="421"/>
      <c r="P552" s="421"/>
    </row>
    <row r="553" spans="1:16" ht="12.75">
      <c r="A553" s="501"/>
      <c r="B553" s="394"/>
      <c r="C553" s="511"/>
      <c r="D553" s="141"/>
      <c r="E553" s="122"/>
      <c r="F553" s="233"/>
      <c r="G553" s="329"/>
      <c r="H553" s="403" t="s">
        <v>708</v>
      </c>
      <c r="I553" s="329" t="s">
        <v>1047</v>
      </c>
      <c r="J553" s="513" t="s">
        <v>533</v>
      </c>
      <c r="K553" s="155" t="s">
        <v>851</v>
      </c>
      <c r="L553" s="512"/>
      <c r="M553" s="155"/>
      <c r="N553" s="512"/>
      <c r="O553" s="155"/>
      <c r="P553" s="394"/>
    </row>
    <row r="554" spans="1:16" ht="12.75">
      <c r="A554" s="501"/>
      <c r="B554" s="394"/>
      <c r="C554" s="511"/>
      <c r="D554" s="141"/>
      <c r="E554" s="122"/>
      <c r="F554" s="233"/>
      <c r="G554" s="329"/>
      <c r="H554" s="403" t="s">
        <v>722</v>
      </c>
      <c r="I554" s="329" t="s">
        <v>589</v>
      </c>
      <c r="J554" s="513" t="s">
        <v>590</v>
      </c>
      <c r="K554" s="155" t="s">
        <v>851</v>
      </c>
      <c r="L554" s="512"/>
      <c r="M554" s="155"/>
      <c r="N554" s="512"/>
      <c r="O554" s="155"/>
      <c r="P554" s="394"/>
    </row>
    <row r="555" spans="1:16" ht="12.75">
      <c r="A555" s="501"/>
      <c r="B555" s="394"/>
      <c r="C555" s="511"/>
      <c r="D555" s="141"/>
      <c r="E555" s="122"/>
      <c r="F555" s="233"/>
      <c r="G555" s="329"/>
      <c r="H555" s="403" t="s">
        <v>721</v>
      </c>
      <c r="I555" s="514" t="s">
        <v>444</v>
      </c>
      <c r="J555" s="513" t="s">
        <v>445</v>
      </c>
      <c r="K555" s="155" t="s">
        <v>851</v>
      </c>
      <c r="L555" s="512"/>
      <c r="M555" s="155"/>
      <c r="N555" s="512"/>
      <c r="O555" s="155"/>
      <c r="P555" s="394"/>
    </row>
    <row r="556" spans="1:16" ht="12.75">
      <c r="A556" s="501"/>
      <c r="B556" s="394"/>
      <c r="C556" s="511"/>
      <c r="D556" s="141"/>
      <c r="E556" s="122"/>
      <c r="F556" s="233"/>
      <c r="G556" s="329"/>
      <c r="H556" s="403" t="s">
        <v>1043</v>
      </c>
      <c r="I556" s="329" t="s">
        <v>1059</v>
      </c>
      <c r="J556" s="513" t="s">
        <v>356</v>
      </c>
      <c r="K556" s="155" t="s">
        <v>851</v>
      </c>
      <c r="L556" s="512"/>
      <c r="M556" s="155"/>
      <c r="N556" s="512"/>
      <c r="O556" s="155"/>
      <c r="P556" s="394"/>
    </row>
    <row r="557" spans="1:16" ht="12.75">
      <c r="A557" s="501"/>
      <c r="B557" s="394"/>
      <c r="C557" s="511"/>
      <c r="D557" s="141"/>
      <c r="E557" s="122"/>
      <c r="F557" s="233"/>
      <c r="G557" s="329"/>
      <c r="H557" s="403" t="s">
        <v>1060</v>
      </c>
      <c r="I557" s="329" t="s">
        <v>1061</v>
      </c>
      <c r="J557" s="513" t="s">
        <v>1062</v>
      </c>
      <c r="K557" s="155" t="s">
        <v>851</v>
      </c>
      <c r="L557" s="512"/>
      <c r="M557" s="155"/>
      <c r="N557" s="512"/>
      <c r="O557" s="155"/>
      <c r="P557" s="394"/>
    </row>
    <row r="558" spans="1:16" ht="12.75">
      <c r="A558" s="501"/>
      <c r="B558" s="394"/>
      <c r="C558" s="511"/>
      <c r="D558" s="141"/>
      <c r="E558" s="122"/>
      <c r="F558" s="233"/>
      <c r="G558" s="329"/>
      <c r="H558" s="403" t="s">
        <v>474</v>
      </c>
      <c r="I558" s="514" t="s">
        <v>926</v>
      </c>
      <c r="J558" s="394" t="s">
        <v>869</v>
      </c>
      <c r="K558" s="155" t="s">
        <v>848</v>
      </c>
      <c r="L558" s="512"/>
      <c r="M558" s="155"/>
      <c r="N558" s="512"/>
      <c r="O558" s="155"/>
      <c r="P558" s="394"/>
    </row>
    <row r="559" spans="1:16" ht="12.75">
      <c r="A559" s="501"/>
      <c r="B559" s="394"/>
      <c r="C559" s="511"/>
      <c r="D559" s="141"/>
      <c r="E559" s="122"/>
      <c r="F559" s="233"/>
      <c r="G559" s="329"/>
      <c r="H559" s="403" t="s">
        <v>760</v>
      </c>
      <c r="I559" s="514" t="s">
        <v>927</v>
      </c>
      <c r="J559" s="513" t="s">
        <v>531</v>
      </c>
      <c r="K559" s="155" t="s">
        <v>848</v>
      </c>
      <c r="L559" s="512"/>
      <c r="M559" s="155"/>
      <c r="N559" s="512"/>
      <c r="O559" s="155"/>
      <c r="P559" s="394"/>
    </row>
    <row r="560" spans="1:16" ht="12.75">
      <c r="A560" s="501"/>
      <c r="B560" s="394"/>
      <c r="C560" s="511"/>
      <c r="D560" s="141"/>
      <c r="E560" s="122"/>
      <c r="F560" s="233"/>
      <c r="G560" s="329"/>
      <c r="H560" s="403" t="s">
        <v>485</v>
      </c>
      <c r="I560" s="514" t="s">
        <v>928</v>
      </c>
      <c r="J560" s="513" t="s">
        <v>929</v>
      </c>
      <c r="K560" s="155" t="s">
        <v>848</v>
      </c>
      <c r="L560" s="512"/>
      <c r="M560" s="155"/>
      <c r="N560" s="512"/>
      <c r="O560" s="155"/>
      <c r="P560" s="394"/>
    </row>
    <row r="561" spans="1:16" ht="12.75">
      <c r="A561" s="501"/>
      <c r="B561" s="394"/>
      <c r="C561" s="511"/>
      <c r="D561" s="141"/>
      <c r="E561" s="122"/>
      <c r="F561" s="233"/>
      <c r="G561" s="329"/>
      <c r="H561" s="403" t="s">
        <v>710</v>
      </c>
      <c r="I561" s="514" t="s">
        <v>930</v>
      </c>
      <c r="J561" s="513" t="s">
        <v>931</v>
      </c>
      <c r="K561" s="155" t="s">
        <v>848</v>
      </c>
      <c r="L561" s="512"/>
      <c r="M561" s="155"/>
      <c r="N561" s="512"/>
      <c r="O561" s="155"/>
      <c r="P561" s="394"/>
    </row>
    <row r="562" spans="1:16" ht="12.75">
      <c r="A562" s="501"/>
      <c r="B562" s="394"/>
      <c r="C562" s="511"/>
      <c r="D562" s="141"/>
      <c r="E562" s="122"/>
      <c r="F562" s="233"/>
      <c r="G562" s="329"/>
      <c r="H562" s="403" t="s">
        <v>932</v>
      </c>
      <c r="I562" s="514" t="s">
        <v>1064</v>
      </c>
      <c r="J562" s="513" t="s">
        <v>934</v>
      </c>
      <c r="K562" s="155" t="s">
        <v>848</v>
      </c>
      <c r="L562" s="512"/>
      <c r="M562" s="155"/>
      <c r="N562" s="512"/>
      <c r="O562" s="155"/>
      <c r="P562" s="394"/>
    </row>
    <row r="563" spans="1:16" ht="12.75">
      <c r="A563" s="501">
        <f>A552+1</f>
        <v>118</v>
      </c>
      <c r="B563" s="394" t="s">
        <v>5</v>
      </c>
      <c r="C563" s="511" t="s">
        <v>908</v>
      </c>
      <c r="D563" s="141" t="s">
        <v>909</v>
      </c>
      <c r="E563" s="122">
        <v>1</v>
      </c>
      <c r="F563" s="233" t="s">
        <v>910</v>
      </c>
      <c r="G563" s="269" t="s">
        <v>1065</v>
      </c>
      <c r="H563" s="403" t="s">
        <v>707</v>
      </c>
      <c r="I563" s="329" t="s">
        <v>307</v>
      </c>
      <c r="J563" s="394" t="s">
        <v>869</v>
      </c>
      <c r="K563" s="155" t="s">
        <v>851</v>
      </c>
      <c r="L563" s="512"/>
      <c r="M563" s="155"/>
      <c r="N563" s="512"/>
      <c r="O563" s="155"/>
      <c r="P563" s="394"/>
    </row>
    <row r="564" spans="1:16" ht="12.75">
      <c r="A564" s="501"/>
      <c r="B564" s="394"/>
      <c r="C564" s="511"/>
      <c r="D564" s="141"/>
      <c r="E564" s="122"/>
      <c r="F564" s="233"/>
      <c r="G564" s="329"/>
      <c r="H564" s="403" t="s">
        <v>708</v>
      </c>
      <c r="I564" s="329" t="s">
        <v>1047</v>
      </c>
      <c r="J564" s="513" t="s">
        <v>533</v>
      </c>
      <c r="K564" s="155" t="s">
        <v>851</v>
      </c>
      <c r="L564" s="512"/>
      <c r="M564" s="155"/>
      <c r="N564" s="512"/>
      <c r="O564" s="155"/>
      <c r="P564" s="394"/>
    </row>
    <row r="565" spans="1:16" ht="12.75">
      <c r="A565" s="501"/>
      <c r="B565" s="394"/>
      <c r="C565" s="511"/>
      <c r="D565" s="141"/>
      <c r="E565" s="122"/>
      <c r="F565" s="233"/>
      <c r="G565" s="329"/>
      <c r="H565" s="403" t="s">
        <v>722</v>
      </c>
      <c r="I565" s="329" t="s">
        <v>589</v>
      </c>
      <c r="J565" s="513" t="s">
        <v>590</v>
      </c>
      <c r="K565" s="155" t="s">
        <v>851</v>
      </c>
      <c r="L565" s="512"/>
      <c r="M565" s="155"/>
      <c r="N565" s="512"/>
      <c r="O565" s="155"/>
      <c r="P565" s="394"/>
    </row>
    <row r="566" spans="1:16" ht="12.75">
      <c r="A566" s="501"/>
      <c r="B566" s="394"/>
      <c r="C566" s="511"/>
      <c r="D566" s="141"/>
      <c r="E566" s="122"/>
      <c r="F566" s="233"/>
      <c r="G566" s="329"/>
      <c r="H566" s="403" t="s">
        <v>721</v>
      </c>
      <c r="I566" s="514" t="s">
        <v>444</v>
      </c>
      <c r="J566" s="513" t="s">
        <v>445</v>
      </c>
      <c r="K566" s="155" t="s">
        <v>851</v>
      </c>
      <c r="L566" s="512"/>
      <c r="M566" s="155"/>
      <c r="N566" s="512"/>
      <c r="O566" s="155"/>
      <c r="P566" s="394"/>
    </row>
    <row r="567" spans="1:16" ht="12.75">
      <c r="A567" s="501"/>
      <c r="B567" s="394"/>
      <c r="C567" s="511"/>
      <c r="D567" s="141"/>
      <c r="E567" s="122"/>
      <c r="F567" s="233"/>
      <c r="G567" s="329"/>
      <c r="H567" s="403" t="s">
        <v>1043</v>
      </c>
      <c r="I567" s="329" t="s">
        <v>1059</v>
      </c>
      <c r="J567" s="513" t="s">
        <v>356</v>
      </c>
      <c r="K567" s="155" t="s">
        <v>851</v>
      </c>
      <c r="L567" s="512"/>
      <c r="M567" s="155"/>
      <c r="N567" s="512"/>
      <c r="O567" s="155"/>
      <c r="P567" s="394"/>
    </row>
    <row r="568" spans="1:16" ht="12.75">
      <c r="A568" s="501"/>
      <c r="B568" s="394"/>
      <c r="C568" s="511"/>
      <c r="D568" s="141"/>
      <c r="E568" s="122"/>
      <c r="F568" s="233"/>
      <c r="G568" s="329"/>
      <c r="H568" s="403" t="s">
        <v>1060</v>
      </c>
      <c r="I568" s="329" t="s">
        <v>1061</v>
      </c>
      <c r="J568" s="513" t="s">
        <v>1062</v>
      </c>
      <c r="K568" s="155" t="s">
        <v>851</v>
      </c>
      <c r="L568" s="512"/>
      <c r="M568" s="155"/>
      <c r="N568" s="512"/>
      <c r="O568" s="155"/>
      <c r="P568" s="394"/>
    </row>
    <row r="569" spans="1:16" ht="12.75">
      <c r="A569" s="501"/>
      <c r="B569" s="394"/>
      <c r="C569" s="511"/>
      <c r="D569" s="141"/>
      <c r="E569" s="122"/>
      <c r="F569" s="233"/>
      <c r="G569" s="329"/>
      <c r="H569" s="403" t="s">
        <v>474</v>
      </c>
      <c r="I569" s="514" t="s">
        <v>926</v>
      </c>
      <c r="J569" s="394" t="s">
        <v>869</v>
      </c>
      <c r="K569" s="155" t="s">
        <v>848</v>
      </c>
      <c r="L569" s="512"/>
      <c r="M569" s="155"/>
      <c r="N569" s="512"/>
      <c r="O569" s="155"/>
      <c r="P569" s="394"/>
    </row>
    <row r="570" spans="1:16" ht="12.75">
      <c r="A570" s="501"/>
      <c r="B570" s="394"/>
      <c r="C570" s="511"/>
      <c r="D570" s="141"/>
      <c r="E570" s="122"/>
      <c r="F570" s="233"/>
      <c r="G570" s="329"/>
      <c r="H570" s="403" t="s">
        <v>760</v>
      </c>
      <c r="I570" s="514" t="s">
        <v>927</v>
      </c>
      <c r="J570" s="513" t="s">
        <v>531</v>
      </c>
      <c r="K570" s="155" t="s">
        <v>848</v>
      </c>
      <c r="L570" s="512"/>
      <c r="M570" s="155"/>
      <c r="N570" s="512"/>
      <c r="O570" s="155"/>
      <c r="P570" s="394"/>
    </row>
    <row r="571" spans="1:16" ht="12.75">
      <c r="A571" s="501"/>
      <c r="B571" s="394"/>
      <c r="C571" s="511"/>
      <c r="D571" s="141"/>
      <c r="E571" s="122"/>
      <c r="F571" s="233"/>
      <c r="G571" s="329"/>
      <c r="H571" s="403" t="s">
        <v>485</v>
      </c>
      <c r="I571" s="514" t="s">
        <v>928</v>
      </c>
      <c r="J571" s="513" t="s">
        <v>929</v>
      </c>
      <c r="K571" s="155" t="s">
        <v>848</v>
      </c>
      <c r="L571" s="512"/>
      <c r="M571" s="155"/>
      <c r="N571" s="512"/>
      <c r="O571" s="155"/>
      <c r="P571" s="394"/>
    </row>
    <row r="572" spans="1:16" ht="12.75">
      <c r="A572" s="501"/>
      <c r="B572" s="394"/>
      <c r="C572" s="511"/>
      <c r="D572" s="141"/>
      <c r="E572" s="122"/>
      <c r="F572" s="233"/>
      <c r="G572" s="329"/>
      <c r="H572" s="403" t="s">
        <v>710</v>
      </c>
      <c r="I572" s="514" t="s">
        <v>930</v>
      </c>
      <c r="J572" s="513" t="s">
        <v>931</v>
      </c>
      <c r="K572" s="155" t="s">
        <v>848</v>
      </c>
      <c r="L572" s="512"/>
      <c r="M572" s="155"/>
      <c r="N572" s="512"/>
      <c r="O572" s="155"/>
      <c r="P572" s="394"/>
    </row>
    <row r="573" spans="1:16" ht="12.75">
      <c r="A573" s="501"/>
      <c r="B573" s="394"/>
      <c r="C573" s="511"/>
      <c r="D573" s="141"/>
      <c r="E573" s="122"/>
      <c r="F573" s="233"/>
      <c r="G573" s="329"/>
      <c r="H573" s="403" t="s">
        <v>932</v>
      </c>
      <c r="I573" s="514" t="s">
        <v>1064</v>
      </c>
      <c r="J573" s="513" t="s">
        <v>934</v>
      </c>
      <c r="K573" s="155" t="s">
        <v>848</v>
      </c>
      <c r="L573" s="512"/>
      <c r="M573" s="155"/>
      <c r="N573" s="512"/>
      <c r="O573" s="155"/>
      <c r="P573" s="394"/>
    </row>
    <row r="574" spans="1:16" ht="12.75">
      <c r="A574" s="14">
        <f>A563+1</f>
        <v>119</v>
      </c>
      <c r="B574" s="247" t="s">
        <v>5</v>
      </c>
      <c r="C574" s="169" t="s">
        <v>908</v>
      </c>
      <c r="D574" s="141" t="s">
        <v>909</v>
      </c>
      <c r="E574" s="122">
        <v>3</v>
      </c>
      <c r="F574" s="233" t="s">
        <v>912</v>
      </c>
      <c r="G574" s="107" t="s">
        <v>1066</v>
      </c>
      <c r="H574" s="515" t="s">
        <v>939</v>
      </c>
      <c r="I574" s="516" t="s">
        <v>927</v>
      </c>
      <c r="J574" s="513" t="s">
        <v>869</v>
      </c>
      <c r="K574" s="515" t="s">
        <v>574</v>
      </c>
      <c r="L574" s="517"/>
      <c r="M574" s="354"/>
      <c r="N574" s="517"/>
      <c r="O574" s="128"/>
      <c r="P574" s="247"/>
    </row>
    <row r="575" spans="1:16" ht="12.75">
      <c r="A575" s="14"/>
      <c r="B575" s="247"/>
      <c r="C575" s="169"/>
      <c r="D575" s="141"/>
      <c r="E575" s="122"/>
      <c r="F575" s="233"/>
      <c r="G575" s="107"/>
      <c r="H575" s="515" t="s">
        <v>939</v>
      </c>
      <c r="I575" s="516" t="s">
        <v>927</v>
      </c>
      <c r="J575" s="518" t="s">
        <v>356</v>
      </c>
      <c r="K575" s="515" t="s">
        <v>848</v>
      </c>
      <c r="L575" s="517"/>
      <c r="M575" s="354"/>
      <c r="N575" s="517"/>
      <c r="O575" s="128"/>
      <c r="P575" s="247"/>
    </row>
    <row r="576" spans="1:16" ht="12.75">
      <c r="A576" s="14">
        <f>A574+1</f>
        <v>120</v>
      </c>
      <c r="B576" s="247" t="s">
        <v>5</v>
      </c>
      <c r="C576" s="511" t="s">
        <v>908</v>
      </c>
      <c r="D576" s="141" t="s">
        <v>909</v>
      </c>
      <c r="E576" s="122">
        <v>3</v>
      </c>
      <c r="F576" s="233" t="s">
        <v>912</v>
      </c>
      <c r="G576" s="107" t="s">
        <v>1067</v>
      </c>
      <c r="H576" s="515" t="s">
        <v>939</v>
      </c>
      <c r="I576" s="516" t="s">
        <v>927</v>
      </c>
      <c r="J576" s="513" t="s">
        <v>925</v>
      </c>
      <c r="K576" s="515" t="s">
        <v>574</v>
      </c>
      <c r="L576" s="517"/>
      <c r="M576" s="354"/>
      <c r="N576" s="512"/>
      <c r="O576" s="128"/>
      <c r="P576" s="247"/>
    </row>
    <row r="577" spans="1:16" ht="12.75">
      <c r="A577" s="14"/>
      <c r="B577" s="247"/>
      <c r="C577" s="511"/>
      <c r="D577" s="141"/>
      <c r="E577" s="122"/>
      <c r="F577" s="233"/>
      <c r="G577" s="516"/>
      <c r="H577" s="515" t="s">
        <v>943</v>
      </c>
      <c r="I577" s="516" t="s">
        <v>944</v>
      </c>
      <c r="J577" s="518" t="s">
        <v>945</v>
      </c>
      <c r="K577" s="515" t="s">
        <v>848</v>
      </c>
      <c r="L577" s="519"/>
      <c r="M577" s="354"/>
      <c r="N577" s="306"/>
      <c r="O577" s="128"/>
      <c r="P577" s="247"/>
    </row>
    <row r="578" spans="1:16" ht="12.75">
      <c r="A578" s="14"/>
      <c r="B578" s="247"/>
      <c r="C578" s="511"/>
      <c r="D578" s="141"/>
      <c r="E578" s="122"/>
      <c r="F578" s="233"/>
      <c r="G578" s="516"/>
      <c r="H578" s="515" t="s">
        <v>939</v>
      </c>
      <c r="I578" s="516" t="s">
        <v>927</v>
      </c>
      <c r="J578" s="518" t="s">
        <v>356</v>
      </c>
      <c r="K578" s="515" t="s">
        <v>848</v>
      </c>
      <c r="L578" s="519"/>
      <c r="M578" s="354"/>
      <c r="N578" s="306"/>
      <c r="O578" s="128"/>
      <c r="P578" s="247"/>
    </row>
  </sheetData>
  <sheetProtection/>
  <protectedRanges>
    <protectedRange sqref="J70:K70 I86:K88 I80:K80" name="Диапазон1_5"/>
    <protectedRange sqref="G12:G18" name="Диапазон1_1"/>
    <protectedRange sqref="G43:G45" name="Диапазон1_7"/>
    <protectedRange sqref="G67:G69 G73:G78" name="Диапазон1_12"/>
    <protectedRange sqref="G58:G61 G71" name="Диапазон1_42"/>
    <protectedRange sqref="G356:G359" name="Диапазон1_1_3"/>
    <protectedRange sqref="G367" name="Диапазон1_1_5"/>
    <protectedRange sqref="G365:G366" name="Диапазон1_2"/>
    <protectedRange sqref="G380:G383" name="Диапазон1_6"/>
    <protectedRange sqref="G386:G387" name="Диапазон1_11_11"/>
    <protectedRange sqref="G6" name="Диапазон1_1_2"/>
    <protectedRange sqref="G7:G8" name="Диапазон1_1_7"/>
    <protectedRange sqref="G10" name="Диапазон1_1_8"/>
    <protectedRange sqref="G11" name="Диапазон1_1_9"/>
    <protectedRange sqref="G19:G20" name="Диапазон1_1_10"/>
    <protectedRange sqref="G21:G25" name="Диапазон1_1_12"/>
    <protectedRange sqref="G27:G28" name="Диапазон1_1_13"/>
    <protectedRange sqref="G29:G30" name="Диапазон1_1_14"/>
    <protectedRange sqref="G31:G40" name="Диапазон1_1_15"/>
    <protectedRange sqref="G42" name="Диапазон1_1_16"/>
    <protectedRange sqref="G46:G56" name="Диапазон1_1_17"/>
    <protectedRange sqref="G57" name="Диапазон1_1_18"/>
    <protectedRange sqref="G62:G63" name="Диапазон1_1_19"/>
    <protectedRange sqref="G79:G85 G70 G72 G64:G66" name="Диапазон1_1_20"/>
    <protectedRange sqref="G341" name="Диапазон1_1_1_2"/>
    <protectedRange sqref="G343" name="Диапазон1_1_1_1_2"/>
    <protectedRange sqref="G344:G353" name="Диапазон1_2_1"/>
    <protectedRange sqref="G354" name="Диапазон1_4_1"/>
    <protectedRange sqref="G342" name="Диапазон1_1_1_1_1_1"/>
    <protectedRange sqref="G355" name="Диапазон1_1_1_3"/>
    <protectedRange sqref="G360:G362" name="Диапазон1_1_1_4"/>
    <protectedRange sqref="G363" name="Диапазон1_2_1_1"/>
    <protectedRange sqref="G364" name="Диапазон1_2_1_2"/>
    <protectedRange sqref="G368" name="Диапазон1_2_2"/>
    <protectedRange sqref="G369:G379" name="Диапазон1_2_4"/>
    <protectedRange sqref="G384" name="Диапазон1_2_2_3"/>
    <protectedRange sqref="G385" name="Диапазон1_11_1"/>
    <protectedRange sqref="G388" name="Диапазон1_2_6"/>
    <protectedRange sqref="G389" name="Диапазон1_3_1"/>
    <protectedRange sqref="G390:G395" name="Диапазон1_3_2"/>
    <protectedRange sqref="G396:G397" name="Диапазон1_3_7"/>
    <protectedRange sqref="G9" name="Диапазон1_1_1"/>
    <protectedRange sqref="G41" name="Диапазон1_1_4"/>
    <protectedRange sqref="G26" name="Диапазон1_1_6"/>
    <protectedRange sqref="G509" name="Диапазон1_1_1_1"/>
    <protectedRange sqref="G495:G501" name="Диапазон1_1_2_1"/>
    <protectedRange sqref="G502:G506" name="Диапазон1_1_2_1_1"/>
    <protectedRange sqref="G399" name="Диапазон1_1_11"/>
    <protectedRange sqref="G433" name="Диапазон1_1_1_1_1"/>
    <protectedRange sqref="G444" name="Диапазон1_1_1_2_1"/>
    <protectedRange sqref="G464" name="Диапазон1_1_1_4_1"/>
    <protectedRange sqref="G429:G432" name="Диапазон1_1_1_5"/>
    <protectedRange sqref="G489" name="Диапазон1_1_1_3_1"/>
    <protectedRange sqref="I566 I555 I558:I562 I569:I573" name="Диапазон1"/>
    <protectedRange sqref="J513 J517 I518:J518 J519:J521 J542 J525:J528 I530:J530 J531:J533 J537:J540" name="Диапазон1_1_21"/>
    <protectedRange sqref="L516:L517 I519 I531" name="Диапазон1_3"/>
    <protectedRange sqref="I542 M515:M517 I520 I532" name="Диапазон1_4"/>
    <protectedRange sqref="I521 I533" name="Диапазон1_5_1"/>
    <protectedRange sqref="N516:N517" name="Диапазон1_7_1"/>
    <protectedRange sqref="O516:O517" name="Диапазон1_8"/>
    <protectedRange sqref="P516:P517" name="Диапазон1_9"/>
    <protectedRange sqref="I524 I536" name="Диапазон1_10"/>
    <protectedRange sqref="I525:I527 I537:I539 I543:I546" name="Диапазон1_12_1"/>
    <protectedRange sqref="G563" name="Диапазон1_1_1_2_2"/>
    <protectedRange sqref="G552" name="Диапазон1_1_1_3_2"/>
    <protectedRange sqref="G547" name="Диапазон1_1_1_4_2"/>
    <protectedRange sqref="G546" name="Диапазон1_1_1_5_1"/>
    <protectedRange sqref="G542" name="Диапазон1_1_1_6"/>
    <protectedRange sqref="G530" name="Диапазон1_1_1_7"/>
    <protectedRange sqref="G518" name="Диапазон1_1_1_8"/>
    <protectedRange sqref="G510" name="Диапазон1_1_1_15"/>
  </protectedRanges>
  <mergeCells count="15">
    <mergeCell ref="P2:P4"/>
    <mergeCell ref="L3:M3"/>
    <mergeCell ref="N3:O3"/>
    <mergeCell ref="B2:B4"/>
    <mergeCell ref="C2:C4"/>
    <mergeCell ref="D2:D4"/>
    <mergeCell ref="E2:E4"/>
    <mergeCell ref="F2:F4"/>
    <mergeCell ref="G2:G4"/>
    <mergeCell ref="A1:D1"/>
    <mergeCell ref="H2:H4"/>
    <mergeCell ref="I2:I4"/>
    <mergeCell ref="J2:J4"/>
    <mergeCell ref="K2:K4"/>
    <mergeCell ref="L2:O2"/>
  </mergeCells>
  <conditionalFormatting sqref="J70 J86:J88">
    <cfRule type="cellIs" priority="51" dxfId="16" operator="equal">
      <formula>"незач."</formula>
    </cfRule>
  </conditionalFormatting>
  <conditionalFormatting sqref="J80">
    <cfRule type="cellIs" priority="6" dxfId="16" operator="equal">
      <formula>"незач."</formula>
    </cfRule>
  </conditionalFormatting>
  <conditionalFormatting sqref="M515:M517 I521 N516:O517">
    <cfRule type="cellIs" priority="5" dxfId="16" operator="equal">
      <formula>"незач."</formula>
    </cfRule>
  </conditionalFormatting>
  <conditionalFormatting sqref="I520">
    <cfRule type="cellIs" priority="4" dxfId="16" operator="equal">
      <formula>"незач."</formula>
    </cfRule>
  </conditionalFormatting>
  <conditionalFormatting sqref="I542">
    <cfRule type="cellIs" priority="3" dxfId="16" operator="equal">
      <formula>"незач."</formula>
    </cfRule>
  </conditionalFormatting>
  <conditionalFormatting sqref="I533">
    <cfRule type="cellIs" priority="2" dxfId="16" operator="equal">
      <formula>"незач."</formula>
    </cfRule>
  </conditionalFormatting>
  <conditionalFormatting sqref="I532">
    <cfRule type="cellIs" priority="1" dxfId="16" operator="equal">
      <formula>"незач."</formula>
    </cfRule>
  </conditionalFormatting>
  <printOptions/>
  <pageMargins left="0.32" right="0.25" top="0.27" bottom="0.2" header="0.17" footer="0.18"/>
  <pageSetup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Normal="90" zoomScaleSheetLayoutView="100" zoomScalePageLayoutView="0" workbookViewId="0" topLeftCell="A1">
      <pane xSplit="6" ySplit="3" topLeftCell="G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15" sqref="H15"/>
    </sheetView>
  </sheetViews>
  <sheetFormatPr defaultColWidth="9.140625" defaultRowHeight="15"/>
  <cols>
    <col min="1" max="1" width="3.28125" style="33" customWidth="1"/>
    <col min="2" max="2" width="4.8515625" style="33" customWidth="1"/>
    <col min="3" max="3" width="8.7109375" style="33" customWidth="1"/>
    <col min="4" max="4" width="17.7109375" style="33" customWidth="1"/>
    <col min="5" max="5" width="4.28125" style="33" customWidth="1"/>
    <col min="6" max="6" width="8.8515625" style="91" customWidth="1"/>
    <col min="7" max="7" width="30.7109375" style="309" customWidth="1"/>
    <col min="8" max="8" width="58.7109375" style="33" customWidth="1"/>
    <col min="9" max="9" width="11.7109375" style="311" customWidth="1"/>
    <col min="10" max="10" width="10.7109375" style="33" customWidth="1"/>
    <col min="11" max="16384" width="9.140625" style="33" customWidth="1"/>
  </cols>
  <sheetData>
    <row r="1" spans="2:9" s="2" customFormat="1" ht="12.75">
      <c r="B1" s="1" t="s">
        <v>34</v>
      </c>
      <c r="F1" s="10"/>
      <c r="G1" s="308"/>
      <c r="H1" s="2" t="s">
        <v>189</v>
      </c>
      <c r="I1" s="215"/>
    </row>
    <row r="2" spans="1:10" s="2" customFormat="1" ht="102" customHeight="1">
      <c r="A2" s="6" t="s">
        <v>148</v>
      </c>
      <c r="B2" s="6" t="s">
        <v>10</v>
      </c>
      <c r="C2" s="6" t="s">
        <v>50</v>
      </c>
      <c r="D2" s="6" t="s">
        <v>18</v>
      </c>
      <c r="E2" s="6" t="s">
        <v>7</v>
      </c>
      <c r="F2" s="6" t="s">
        <v>11</v>
      </c>
      <c r="G2" s="6" t="s">
        <v>0</v>
      </c>
      <c r="H2" s="15" t="s">
        <v>47</v>
      </c>
      <c r="I2" s="310" t="s">
        <v>35</v>
      </c>
      <c r="J2" s="6" t="s">
        <v>36</v>
      </c>
    </row>
    <row r="3" spans="1:10" s="2" customFormat="1" ht="12.75">
      <c r="A3" s="3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140">
        <v>7</v>
      </c>
      <c r="I3" s="128">
        <v>8</v>
      </c>
      <c r="J3" s="3">
        <v>9</v>
      </c>
    </row>
    <row r="4" spans="1:10" ht="26.25">
      <c r="A4" s="229">
        <v>1</v>
      </c>
      <c r="B4" s="148" t="s">
        <v>5</v>
      </c>
      <c r="C4" s="176" t="s">
        <v>167</v>
      </c>
      <c r="D4" s="141" t="s">
        <v>149</v>
      </c>
      <c r="E4" s="148">
        <v>1</v>
      </c>
      <c r="F4" s="148" t="s">
        <v>331</v>
      </c>
      <c r="G4" s="335" t="s">
        <v>365</v>
      </c>
      <c r="H4" s="307" t="s">
        <v>525</v>
      </c>
      <c r="I4" s="148"/>
      <c r="J4" s="230" t="s">
        <v>527</v>
      </c>
    </row>
    <row r="5" spans="1:10" ht="26.25">
      <c r="A5" s="229">
        <f>A4+1</f>
        <v>2</v>
      </c>
      <c r="B5" s="148" t="s">
        <v>5</v>
      </c>
      <c r="C5" s="176" t="s">
        <v>167</v>
      </c>
      <c r="D5" s="141" t="s">
        <v>149</v>
      </c>
      <c r="E5" s="257">
        <v>1</v>
      </c>
      <c r="F5" s="257" t="s">
        <v>332</v>
      </c>
      <c r="G5" s="335" t="s">
        <v>366</v>
      </c>
      <c r="H5" s="307" t="s">
        <v>525</v>
      </c>
      <c r="I5" s="148"/>
      <c r="J5" s="230" t="s">
        <v>527</v>
      </c>
    </row>
    <row r="6" spans="1:10" ht="26.25">
      <c r="A6" s="229">
        <f>A5+1</f>
        <v>3</v>
      </c>
      <c r="B6" s="148" t="s">
        <v>5</v>
      </c>
      <c r="C6" s="176" t="s">
        <v>167</v>
      </c>
      <c r="D6" s="141" t="s">
        <v>149</v>
      </c>
      <c r="E6" s="257">
        <v>1</v>
      </c>
      <c r="F6" s="257" t="s">
        <v>332</v>
      </c>
      <c r="G6" s="335" t="s">
        <v>367</v>
      </c>
      <c r="H6" s="307" t="s">
        <v>525</v>
      </c>
      <c r="I6" s="148"/>
      <c r="J6" s="230" t="s">
        <v>527</v>
      </c>
    </row>
    <row r="7" spans="1:10" ht="26.25">
      <c r="A7" s="229">
        <f>A6+1</f>
        <v>4</v>
      </c>
      <c r="B7" s="257" t="s">
        <v>5</v>
      </c>
      <c r="C7" s="139" t="s">
        <v>167</v>
      </c>
      <c r="D7" s="16" t="s">
        <v>149</v>
      </c>
      <c r="E7" s="16">
        <v>3</v>
      </c>
      <c r="F7" s="17" t="s">
        <v>262</v>
      </c>
      <c r="G7" s="335" t="s">
        <v>523</v>
      </c>
      <c r="H7" s="307" t="s">
        <v>524</v>
      </c>
      <c r="I7" s="148"/>
      <c r="J7" s="230" t="s">
        <v>527</v>
      </c>
    </row>
    <row r="8" spans="1:10" ht="26.25">
      <c r="A8" s="229">
        <f>A7+1</f>
        <v>5</v>
      </c>
      <c r="B8" s="257" t="s">
        <v>5</v>
      </c>
      <c r="C8" s="139" t="s">
        <v>167</v>
      </c>
      <c r="D8" s="16" t="s">
        <v>149</v>
      </c>
      <c r="E8" s="16">
        <v>3</v>
      </c>
      <c r="F8" s="17" t="s">
        <v>262</v>
      </c>
      <c r="G8" s="335" t="s">
        <v>280</v>
      </c>
      <c r="H8" s="307" t="s">
        <v>524</v>
      </c>
      <c r="I8" s="148"/>
      <c r="J8" s="230" t="s">
        <v>527</v>
      </c>
    </row>
    <row r="9" spans="1:10" ht="39">
      <c r="A9" s="229">
        <f>A8+1</f>
        <v>6</v>
      </c>
      <c r="B9" s="38" t="s">
        <v>5</v>
      </c>
      <c r="C9" s="141" t="s">
        <v>908</v>
      </c>
      <c r="D9" s="141" t="s">
        <v>909</v>
      </c>
      <c r="E9" s="38">
        <v>3</v>
      </c>
      <c r="F9" s="38" t="s">
        <v>912</v>
      </c>
      <c r="G9" s="462" t="s">
        <v>1068</v>
      </c>
      <c r="H9" s="155" t="s">
        <v>1069</v>
      </c>
      <c r="I9" s="124"/>
      <c r="J9" s="38" t="s">
        <v>527</v>
      </c>
    </row>
  </sheetData>
  <sheetProtection insertRows="0"/>
  <protectedRanges>
    <protectedRange sqref="G4:G6" name="Диапазон1_1"/>
  </protectedRanges>
  <printOptions/>
  <pageMargins left="0.46" right="0.22" top="0.29" bottom="0.18" header="0.26" footer="0.18"/>
  <pageSetup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4"/>
  <sheetViews>
    <sheetView tabSelected="1" view="pageBreakPreview" zoomScale="90" zoomScaleNormal="90" zoomScaleSheetLayoutView="90" zoomScalePageLayoutView="0" workbookViewId="0" topLeftCell="A1">
      <pane xSplit="5" ySplit="4" topLeftCell="F5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I51" sqref="I51"/>
    </sheetView>
  </sheetViews>
  <sheetFormatPr defaultColWidth="9.140625" defaultRowHeight="15"/>
  <cols>
    <col min="1" max="1" width="4.28125" style="0" customWidth="1"/>
    <col min="2" max="2" width="8.57421875" style="0" customWidth="1"/>
    <col min="3" max="3" width="37.28125" style="0" customWidth="1"/>
    <col min="4" max="4" width="4.8515625" style="0" customWidth="1"/>
    <col min="5" max="5" width="11.7109375" style="0" customWidth="1"/>
    <col min="6" max="8" width="7.7109375" style="0" customWidth="1"/>
    <col min="9" max="9" width="42.28125" style="0" customWidth="1"/>
    <col min="10" max="16" width="7.7109375" style="0" customWidth="1"/>
    <col min="17" max="17" width="18.00390625" style="0" customWidth="1"/>
  </cols>
  <sheetData>
    <row r="1" spans="1:16" ht="15" thickBot="1">
      <c r="A1" s="1" t="s">
        <v>53</v>
      </c>
      <c r="B1" s="2"/>
      <c r="C1" s="2"/>
      <c r="D1" s="2"/>
      <c r="E1" s="2"/>
      <c r="F1" s="7"/>
      <c r="G1" s="7"/>
      <c r="H1" s="2"/>
      <c r="I1" s="2"/>
      <c r="J1" s="2"/>
      <c r="K1" s="2"/>
      <c r="L1" s="2"/>
      <c r="M1" s="2"/>
      <c r="N1" s="2"/>
      <c r="O1" s="2"/>
      <c r="P1" s="2"/>
    </row>
    <row r="2" spans="1:16" ht="75.75" customHeight="1">
      <c r="A2" s="552" t="s">
        <v>10</v>
      </c>
      <c r="B2" s="554" t="s">
        <v>50</v>
      </c>
      <c r="C2" s="554" t="s">
        <v>18</v>
      </c>
      <c r="D2" s="554" t="s">
        <v>7</v>
      </c>
      <c r="E2" s="554" t="s">
        <v>11</v>
      </c>
      <c r="F2" s="557" t="s">
        <v>19</v>
      </c>
      <c r="G2" s="561" t="s">
        <v>60</v>
      </c>
      <c r="H2" s="561" t="s">
        <v>58</v>
      </c>
      <c r="I2" s="561" t="s">
        <v>59</v>
      </c>
      <c r="J2" s="554" t="s">
        <v>12</v>
      </c>
      <c r="K2" s="554" t="s">
        <v>21</v>
      </c>
      <c r="L2" s="563" t="s">
        <v>49</v>
      </c>
      <c r="M2" s="564"/>
      <c r="N2" s="554" t="s">
        <v>13</v>
      </c>
      <c r="O2" s="554" t="s">
        <v>51</v>
      </c>
      <c r="P2" s="559" t="s">
        <v>17</v>
      </c>
    </row>
    <row r="3" spans="1:16" ht="63.75" customHeight="1">
      <c r="A3" s="553"/>
      <c r="B3" s="555"/>
      <c r="C3" s="556"/>
      <c r="D3" s="556"/>
      <c r="E3" s="556"/>
      <c r="F3" s="558"/>
      <c r="G3" s="562"/>
      <c r="H3" s="562"/>
      <c r="I3" s="562"/>
      <c r="J3" s="555"/>
      <c r="K3" s="555"/>
      <c r="L3" s="6" t="s">
        <v>14</v>
      </c>
      <c r="M3" s="6" t="s">
        <v>15</v>
      </c>
      <c r="N3" s="555"/>
      <c r="O3" s="555"/>
      <c r="P3" s="560"/>
    </row>
    <row r="4" spans="1:17" ht="13.5" customHeight="1" thickBot="1">
      <c r="A4" s="85">
        <v>1</v>
      </c>
      <c r="B4" s="86">
        <v>2</v>
      </c>
      <c r="C4" s="86">
        <v>3</v>
      </c>
      <c r="D4" s="86">
        <v>4</v>
      </c>
      <c r="E4" s="86">
        <v>5</v>
      </c>
      <c r="F4" s="87">
        <v>6</v>
      </c>
      <c r="G4" s="87">
        <v>7</v>
      </c>
      <c r="H4" s="79">
        <v>8</v>
      </c>
      <c r="I4" s="79">
        <v>9</v>
      </c>
      <c r="J4" s="79">
        <v>10</v>
      </c>
      <c r="K4" s="86">
        <v>11</v>
      </c>
      <c r="L4" s="86">
        <v>12</v>
      </c>
      <c r="M4" s="86">
        <v>13</v>
      </c>
      <c r="N4" s="86">
        <v>14</v>
      </c>
      <c r="O4" s="88">
        <v>15</v>
      </c>
      <c r="P4" s="89">
        <v>16</v>
      </c>
      <c r="Q4" s="48"/>
    </row>
    <row r="5" spans="1:17" ht="14.25">
      <c r="A5" s="93" t="str">
        <f>'Форма 1'!A5</f>
        <v>РФ</v>
      </c>
      <c r="B5" s="161" t="str">
        <f>'Форма 1'!B5</f>
        <v>21.03.01.</v>
      </c>
      <c r="C5" s="94" t="str">
        <f>'Форма 1'!C5</f>
        <v>Нефтегазовое дело</v>
      </c>
      <c r="D5" s="94">
        <f>'Форма 1'!D5</f>
        <v>1</v>
      </c>
      <c r="E5" s="274" t="str">
        <f>'Форма 1'!E5</f>
        <v>Б-ДН-21</v>
      </c>
      <c r="F5" s="83">
        <f>'Форма 1'!J5+'Форма 1'!K5</f>
        <v>12</v>
      </c>
      <c r="G5" s="84"/>
      <c r="H5" s="39"/>
      <c r="I5" s="257"/>
      <c r="J5" s="16"/>
      <c r="K5" s="16"/>
      <c r="L5" s="16"/>
      <c r="M5" s="16"/>
      <c r="N5" s="100"/>
      <c r="O5" s="53">
        <f>IF(AND(SUM(J5:M5)=0,F5=0),0,SUM(J5:M5)/F5)</f>
        <v>0</v>
      </c>
      <c r="P5" s="54">
        <f>IF(AND(SUM(J5:K5)=0,F5=0),0,SUM(J5:K5)/F5)</f>
        <v>0</v>
      </c>
      <c r="Q5" s="48" t="str">
        <f aca="true" t="shared" si="0" ref="Q5:Q29">IF(F5=SUM(G5:H5,J5:N5)," ","ОШИБКА")</f>
        <v>ОШИБКА</v>
      </c>
    </row>
    <row r="6" spans="1:17" ht="14.25">
      <c r="A6" s="123" t="str">
        <f>'Форма 1'!A6</f>
        <v>РС</v>
      </c>
      <c r="B6" s="203" t="str">
        <f>'Форма 1'!B6</f>
        <v>21.03.01.</v>
      </c>
      <c r="C6" s="204" t="str">
        <f>'Форма 1'!C6</f>
        <v>Нефтегазовое дело</v>
      </c>
      <c r="D6" s="204">
        <f>'Форма 1'!D6</f>
        <v>1</v>
      </c>
      <c r="E6" s="204" t="str">
        <f>'Форма 1'!E6</f>
        <v>Б-ДН-21</v>
      </c>
      <c r="F6" s="58">
        <f>'Форма 1'!J6+'Форма 1'!K6</f>
        <v>0</v>
      </c>
      <c r="G6" s="37"/>
      <c r="H6" s="38"/>
      <c r="I6" s="38"/>
      <c r="J6" s="141"/>
      <c r="K6" s="141"/>
      <c r="L6" s="141"/>
      <c r="M6" s="141"/>
      <c r="N6" s="141"/>
      <c r="O6" s="205">
        <f aca="true" t="shared" si="1" ref="O6:O64">IF(AND(SUM(J6:M6)=0,F6=0),0,SUM(J6:M6)/F6)</f>
        <v>0</v>
      </c>
      <c r="P6" s="205">
        <f aca="true" t="shared" si="2" ref="P6:P64">IF(AND(SUM(J6:K6)=0,F6=0),0,SUM(J6:K6)/F6)</f>
        <v>0</v>
      </c>
      <c r="Q6" s="48" t="str">
        <f t="shared" si="0"/>
        <v> </v>
      </c>
    </row>
    <row r="7" spans="1:17" ht="14.25">
      <c r="A7" s="123" t="str">
        <f>'Форма 1'!A7</f>
        <v>в/б</v>
      </c>
      <c r="B7" s="203" t="str">
        <f>'Форма 1'!B7</f>
        <v>21.03.01.</v>
      </c>
      <c r="C7" s="204" t="str">
        <f>'Форма 1'!C7</f>
        <v>Нефтегазовое дело</v>
      </c>
      <c r="D7" s="204">
        <f>'Форма 1'!D7</f>
        <v>1</v>
      </c>
      <c r="E7" s="204" t="str">
        <f>'Форма 1'!E7</f>
        <v>Б-ДН-21</v>
      </c>
      <c r="F7" s="58">
        <f>'Форма 1'!J7+'Форма 1'!K7</f>
        <v>0</v>
      </c>
      <c r="G7" s="37"/>
      <c r="H7" s="38"/>
      <c r="I7" s="38"/>
      <c r="J7" s="141"/>
      <c r="K7" s="141"/>
      <c r="L7" s="141"/>
      <c r="M7" s="141"/>
      <c r="N7" s="141"/>
      <c r="O7" s="205">
        <f t="shared" si="1"/>
        <v>0</v>
      </c>
      <c r="P7" s="205">
        <f t="shared" si="2"/>
        <v>0</v>
      </c>
      <c r="Q7" s="48" t="str">
        <f t="shared" si="0"/>
        <v> </v>
      </c>
    </row>
    <row r="8" spans="1:17" ht="14.25">
      <c r="A8" s="123" t="str">
        <f>'Форма 1'!A8</f>
        <v>РФ</v>
      </c>
      <c r="B8" s="203" t="str">
        <f>'Форма 1'!B8</f>
        <v>21.03.01.</v>
      </c>
      <c r="C8" s="204" t="str">
        <f>'Форма 1'!C8</f>
        <v>Нефтегазовое дело</v>
      </c>
      <c r="D8" s="204">
        <f>'Форма 1'!D8</f>
        <v>1</v>
      </c>
      <c r="E8" s="204" t="str">
        <f>'Форма 1'!E8</f>
        <v>Б-ДГ-21</v>
      </c>
      <c r="F8" s="58">
        <f>'Форма 1'!J8+'Форма 1'!K8</f>
        <v>10</v>
      </c>
      <c r="G8" s="37"/>
      <c r="H8" s="38"/>
      <c r="I8" s="148"/>
      <c r="J8" s="141"/>
      <c r="K8" s="141"/>
      <c r="L8" s="141"/>
      <c r="M8" s="141"/>
      <c r="N8" s="141"/>
      <c r="O8" s="205">
        <f t="shared" si="1"/>
        <v>0</v>
      </c>
      <c r="P8" s="205">
        <f t="shared" si="2"/>
        <v>0</v>
      </c>
      <c r="Q8" s="48" t="str">
        <f t="shared" si="0"/>
        <v>ОШИБКА</v>
      </c>
    </row>
    <row r="9" spans="1:17" ht="13.5" customHeight="1">
      <c r="A9" s="123" t="str">
        <f>'Форма 1'!A9</f>
        <v>РС</v>
      </c>
      <c r="B9" s="203" t="str">
        <f>'Форма 1'!B9</f>
        <v>21.03.01.</v>
      </c>
      <c r="C9" s="204" t="str">
        <f>'Форма 1'!C9</f>
        <v>Нефтегазовое дело</v>
      </c>
      <c r="D9" s="204">
        <f>'Форма 1'!D9</f>
        <v>1</v>
      </c>
      <c r="E9" s="204" t="str">
        <f>'Форма 1'!E9</f>
        <v>Б-ДГ-21</v>
      </c>
      <c r="F9" s="58">
        <f>'Форма 1'!J9+'Форма 1'!K9</f>
        <v>0</v>
      </c>
      <c r="G9" s="37"/>
      <c r="H9" s="38"/>
      <c r="I9" s="38"/>
      <c r="J9" s="141"/>
      <c r="K9" s="141"/>
      <c r="L9" s="141"/>
      <c r="M9" s="141"/>
      <c r="N9" s="141"/>
      <c r="O9" s="205">
        <f t="shared" si="1"/>
        <v>0</v>
      </c>
      <c r="P9" s="205">
        <f t="shared" si="2"/>
        <v>0</v>
      </c>
      <c r="Q9" s="48" t="str">
        <f t="shared" si="0"/>
        <v> </v>
      </c>
    </row>
    <row r="10" spans="1:17" ht="13.5" customHeight="1">
      <c r="A10" s="123" t="str">
        <f>'Форма 1'!A10</f>
        <v>в/б</v>
      </c>
      <c r="B10" s="203" t="str">
        <f>'Форма 1'!B10</f>
        <v>21.03.01.</v>
      </c>
      <c r="C10" s="204" t="str">
        <f>'Форма 1'!C10</f>
        <v>Нефтегазовое дело</v>
      </c>
      <c r="D10" s="204">
        <f>'Форма 1'!D10</f>
        <v>1</v>
      </c>
      <c r="E10" s="204" t="str">
        <f>'Форма 1'!E10</f>
        <v>Б-ДГ-21</v>
      </c>
      <c r="F10" s="58">
        <f>'Форма 1'!J10+'Форма 1'!K10</f>
        <v>0</v>
      </c>
      <c r="G10" s="37"/>
      <c r="H10" s="38"/>
      <c r="I10" s="38"/>
      <c r="J10" s="141"/>
      <c r="K10" s="141"/>
      <c r="L10" s="141"/>
      <c r="M10" s="141"/>
      <c r="N10" s="141"/>
      <c r="O10" s="205">
        <f t="shared" si="1"/>
        <v>0</v>
      </c>
      <c r="P10" s="205">
        <f t="shared" si="2"/>
        <v>0</v>
      </c>
      <c r="Q10" s="48" t="str">
        <f t="shared" si="0"/>
        <v> </v>
      </c>
    </row>
    <row r="11" spans="1:17" ht="13.5" customHeight="1">
      <c r="A11" s="123" t="str">
        <f>'Форма 1'!A11</f>
        <v>РФ</v>
      </c>
      <c r="B11" s="203" t="str">
        <f>'Форма 1'!B11</f>
        <v>21.03.01.</v>
      </c>
      <c r="C11" s="204" t="str">
        <f>'Форма 1'!C11</f>
        <v>Нефтегазовое дело</v>
      </c>
      <c r="D11" s="204">
        <f>'Форма 1'!D11</f>
        <v>2</v>
      </c>
      <c r="E11" s="204" t="str">
        <f>'Форма 1'!E11</f>
        <v>Б-НД-20</v>
      </c>
      <c r="F11" s="58">
        <f>'Форма 1'!J11+'Форма 1'!K11</f>
        <v>17</v>
      </c>
      <c r="G11" s="37"/>
      <c r="H11" s="38"/>
      <c r="I11" s="38"/>
      <c r="J11" s="141"/>
      <c r="K11" s="141"/>
      <c r="L11" s="141"/>
      <c r="M11" s="141"/>
      <c r="N11" s="141"/>
      <c r="O11" s="205">
        <f t="shared" si="1"/>
        <v>0</v>
      </c>
      <c r="P11" s="205">
        <f t="shared" si="2"/>
        <v>0</v>
      </c>
      <c r="Q11" s="48" t="str">
        <f t="shared" si="0"/>
        <v>ОШИБКА</v>
      </c>
    </row>
    <row r="12" spans="1:17" ht="13.5" customHeight="1">
      <c r="A12" s="123" t="str">
        <f>'Форма 1'!A12</f>
        <v>РС</v>
      </c>
      <c r="B12" s="203" t="str">
        <f>'Форма 1'!B12</f>
        <v>21.03.01.</v>
      </c>
      <c r="C12" s="204" t="str">
        <f>'Форма 1'!C12</f>
        <v>Нефтегазовое дело</v>
      </c>
      <c r="D12" s="204">
        <f>'Форма 1'!D12</f>
        <v>2</v>
      </c>
      <c r="E12" s="204" t="str">
        <f>'Форма 1'!E12</f>
        <v>Б-НД-20</v>
      </c>
      <c r="F12" s="58">
        <f>'Форма 1'!J12+'Форма 1'!K12</f>
        <v>0</v>
      </c>
      <c r="G12" s="37"/>
      <c r="H12" s="38"/>
      <c r="I12" s="38"/>
      <c r="J12" s="141"/>
      <c r="K12" s="141"/>
      <c r="L12" s="141"/>
      <c r="M12" s="141"/>
      <c r="N12" s="141"/>
      <c r="O12" s="205">
        <f t="shared" si="1"/>
        <v>0</v>
      </c>
      <c r="P12" s="205">
        <f t="shared" si="2"/>
        <v>0</v>
      </c>
      <c r="Q12" s="48" t="str">
        <f t="shared" si="0"/>
        <v> </v>
      </c>
    </row>
    <row r="13" spans="1:17" ht="13.5" customHeight="1">
      <c r="A13" s="123" t="str">
        <f>'Форма 1'!A13</f>
        <v>в/б</v>
      </c>
      <c r="B13" s="203" t="str">
        <f>'Форма 1'!B13</f>
        <v>21.03.01.</v>
      </c>
      <c r="C13" s="204" t="str">
        <f>'Форма 1'!C13</f>
        <v>Нефтегазовое дело</v>
      </c>
      <c r="D13" s="204">
        <f>'Форма 1'!D13</f>
        <v>2</v>
      </c>
      <c r="E13" s="204" t="str">
        <f>'Форма 1'!E13</f>
        <v>Б-НД-20</v>
      </c>
      <c r="F13" s="58">
        <f>'Форма 1'!J13+'Форма 1'!K13</f>
        <v>0</v>
      </c>
      <c r="G13" s="37"/>
      <c r="H13" s="38"/>
      <c r="I13" s="38"/>
      <c r="J13" s="141"/>
      <c r="K13" s="141"/>
      <c r="L13" s="141"/>
      <c r="M13" s="141"/>
      <c r="N13" s="141"/>
      <c r="O13" s="205">
        <f t="shared" si="1"/>
        <v>0</v>
      </c>
      <c r="P13" s="205">
        <f t="shared" si="2"/>
        <v>0</v>
      </c>
      <c r="Q13" s="48" t="str">
        <f t="shared" si="0"/>
        <v> </v>
      </c>
    </row>
    <row r="14" spans="1:17" ht="14.25">
      <c r="A14" s="123" t="str">
        <f>'Форма 1'!A14</f>
        <v>РФ</v>
      </c>
      <c r="B14" s="203" t="str">
        <f>'Форма 1'!B14</f>
        <v>21.03.01.</v>
      </c>
      <c r="C14" s="204" t="str">
        <f>'Форма 1'!C14</f>
        <v>Нефтегазовое дело</v>
      </c>
      <c r="D14" s="204">
        <f>'Форма 1'!D14</f>
        <v>3</v>
      </c>
      <c r="E14" s="204" t="str">
        <f>'Форма 1'!E14</f>
        <v>Б-НД-19</v>
      </c>
      <c r="F14" s="58">
        <f>'Форма 1'!J14+'Форма 1'!K14</f>
        <v>19</v>
      </c>
      <c r="G14" s="37"/>
      <c r="H14" s="38"/>
      <c r="I14" s="38"/>
      <c r="J14" s="141"/>
      <c r="K14" s="141"/>
      <c r="L14" s="141"/>
      <c r="M14" s="141"/>
      <c r="N14" s="141"/>
      <c r="O14" s="205">
        <f t="shared" si="1"/>
        <v>0</v>
      </c>
      <c r="P14" s="205">
        <f t="shared" si="2"/>
        <v>0</v>
      </c>
      <c r="Q14" s="48" t="str">
        <f t="shared" si="0"/>
        <v>ОШИБКА</v>
      </c>
    </row>
    <row r="15" spans="1:17" ht="13.5" customHeight="1">
      <c r="A15" s="123" t="str">
        <f>'Форма 1'!A15</f>
        <v>РС</v>
      </c>
      <c r="B15" s="203" t="str">
        <f>'Форма 1'!B15</f>
        <v>21.03.01.</v>
      </c>
      <c r="C15" s="204" t="str">
        <f>'Форма 1'!C15</f>
        <v>Нефтегазовое дело</v>
      </c>
      <c r="D15" s="204">
        <f>'Форма 1'!D15</f>
        <v>3</v>
      </c>
      <c r="E15" s="204" t="str">
        <f>'Форма 1'!E15</f>
        <v>Б-НД-19</v>
      </c>
      <c r="F15" s="58">
        <f>'Форма 1'!J15+'Форма 1'!K15</f>
        <v>0</v>
      </c>
      <c r="G15" s="37"/>
      <c r="H15" s="38"/>
      <c r="I15" s="38"/>
      <c r="J15" s="141"/>
      <c r="K15" s="141"/>
      <c r="L15" s="141"/>
      <c r="M15" s="141"/>
      <c r="N15" s="141"/>
      <c r="O15" s="205">
        <f t="shared" si="1"/>
        <v>0</v>
      </c>
      <c r="P15" s="205">
        <f t="shared" si="2"/>
        <v>0</v>
      </c>
      <c r="Q15" s="48" t="str">
        <f t="shared" si="0"/>
        <v> </v>
      </c>
    </row>
    <row r="16" spans="1:17" ht="13.5" customHeight="1">
      <c r="A16" s="123" t="str">
        <f>'Форма 1'!A16</f>
        <v>в/б</v>
      </c>
      <c r="B16" s="203" t="str">
        <f>'Форма 1'!B16</f>
        <v>21.03.01.</v>
      </c>
      <c r="C16" s="204" t="str">
        <f>'Форма 1'!C16</f>
        <v>Нефтегазовое дело</v>
      </c>
      <c r="D16" s="204">
        <f>'Форма 1'!D16</f>
        <v>3</v>
      </c>
      <c r="E16" s="204" t="str">
        <f>'Форма 1'!E16</f>
        <v>Б-НД-19</v>
      </c>
      <c r="F16" s="58">
        <f>'Форма 1'!J16+'Форма 1'!K16</f>
        <v>0</v>
      </c>
      <c r="G16" s="37"/>
      <c r="H16" s="38"/>
      <c r="I16" s="38"/>
      <c r="J16" s="141"/>
      <c r="K16" s="141"/>
      <c r="L16" s="141"/>
      <c r="M16" s="141"/>
      <c r="N16" s="141"/>
      <c r="O16" s="205">
        <f t="shared" si="1"/>
        <v>0</v>
      </c>
      <c r="P16" s="205">
        <f t="shared" si="2"/>
        <v>0</v>
      </c>
      <c r="Q16" s="48" t="str">
        <f t="shared" si="0"/>
        <v> </v>
      </c>
    </row>
    <row r="17" spans="1:17" ht="14.25">
      <c r="A17" s="123" t="str">
        <f>'Форма 1'!A17</f>
        <v>РФ</v>
      </c>
      <c r="B17" s="203" t="str">
        <f>'Форма 1'!B17</f>
        <v>21.03.01.</v>
      </c>
      <c r="C17" s="204" t="str">
        <f>'Форма 1'!C17</f>
        <v>Нефтегазовое дело</v>
      </c>
      <c r="D17" s="204">
        <f>'Форма 1'!D17</f>
        <v>4</v>
      </c>
      <c r="E17" s="204" t="str">
        <f>'Форма 1'!E17</f>
        <v>БА-ДН-18</v>
      </c>
      <c r="F17" s="58">
        <f>'Форма 1'!J17+'Форма 1'!K17</f>
        <v>18</v>
      </c>
      <c r="G17" s="37"/>
      <c r="H17" s="38"/>
      <c r="I17" s="38"/>
      <c r="J17" s="141"/>
      <c r="K17" s="141"/>
      <c r="L17" s="141"/>
      <c r="M17" s="141"/>
      <c r="N17" s="141"/>
      <c r="O17" s="205">
        <f t="shared" si="1"/>
        <v>0</v>
      </c>
      <c r="P17" s="205">
        <f t="shared" si="2"/>
        <v>0</v>
      </c>
      <c r="Q17" s="48" t="str">
        <f t="shared" si="0"/>
        <v>ОШИБКА</v>
      </c>
    </row>
    <row r="18" spans="1:17" ht="14.25">
      <c r="A18" s="123" t="str">
        <f>'Форма 1'!A18</f>
        <v>РС</v>
      </c>
      <c r="B18" s="203" t="str">
        <f>'Форма 1'!B18</f>
        <v>21.03.01.</v>
      </c>
      <c r="C18" s="204" t="str">
        <f>'Форма 1'!C18</f>
        <v>Нефтегазовое дело</v>
      </c>
      <c r="D18" s="204">
        <f>'Форма 1'!D18</f>
        <v>4</v>
      </c>
      <c r="E18" s="204" t="str">
        <f>'Форма 1'!E18</f>
        <v>БА-ДН-18</v>
      </c>
      <c r="F18" s="58">
        <f>'Форма 1'!J18+'Форма 1'!K18</f>
        <v>0</v>
      </c>
      <c r="G18" s="37"/>
      <c r="H18" s="38"/>
      <c r="I18" s="38"/>
      <c r="J18" s="141"/>
      <c r="K18" s="141"/>
      <c r="L18" s="141"/>
      <c r="M18" s="141"/>
      <c r="N18" s="141"/>
      <c r="O18" s="205">
        <f t="shared" si="1"/>
        <v>0</v>
      </c>
      <c r="P18" s="205">
        <f t="shared" si="2"/>
        <v>0</v>
      </c>
      <c r="Q18" s="48" t="str">
        <f t="shared" si="0"/>
        <v> </v>
      </c>
    </row>
    <row r="19" spans="1:17" ht="14.25">
      <c r="A19" s="123" t="str">
        <f>'Форма 1'!A19</f>
        <v>в/б</v>
      </c>
      <c r="B19" s="203" t="str">
        <f>'Форма 1'!B19</f>
        <v>21.03.01.</v>
      </c>
      <c r="C19" s="204" t="str">
        <f>'Форма 1'!C19</f>
        <v>Нефтегазовое дело</v>
      </c>
      <c r="D19" s="204">
        <f>'Форма 1'!D19</f>
        <v>4</v>
      </c>
      <c r="E19" s="204" t="str">
        <f>'Форма 1'!E19</f>
        <v>БА-ДН-18</v>
      </c>
      <c r="F19" s="58">
        <f>'Форма 1'!J19+'Форма 1'!K19</f>
        <v>0</v>
      </c>
      <c r="G19" s="37"/>
      <c r="H19" s="38"/>
      <c r="I19" s="38"/>
      <c r="J19" s="141"/>
      <c r="K19" s="141"/>
      <c r="L19" s="141"/>
      <c r="M19" s="141"/>
      <c r="N19" s="141"/>
      <c r="O19" s="205">
        <f t="shared" si="1"/>
        <v>0</v>
      </c>
      <c r="P19" s="205">
        <f t="shared" si="2"/>
        <v>0</v>
      </c>
      <c r="Q19" s="48" t="str">
        <f t="shared" si="0"/>
        <v> </v>
      </c>
    </row>
    <row r="20" spans="1:17" ht="14.25">
      <c r="A20" s="123" t="str">
        <f>'Форма 1'!A20</f>
        <v>РФ</v>
      </c>
      <c r="B20" s="203" t="str">
        <f>'Форма 1'!B20</f>
        <v>21.05.04.</v>
      </c>
      <c r="C20" s="204" t="str">
        <f>'Форма 1'!C20</f>
        <v>Горное дело</v>
      </c>
      <c r="D20" s="204">
        <f>'Форма 1'!D20</f>
        <v>1</v>
      </c>
      <c r="E20" s="204" t="str">
        <f>'Форма 1'!E20</f>
        <v>С-ГД1-21</v>
      </c>
      <c r="F20" s="58">
        <f>'Форма 1'!J20+'Форма 1'!K20</f>
        <v>16</v>
      </c>
      <c r="G20" s="37"/>
      <c r="H20" s="38"/>
      <c r="I20" s="38"/>
      <c r="J20" s="141"/>
      <c r="K20" s="141"/>
      <c r="L20" s="141"/>
      <c r="M20" s="141"/>
      <c r="N20" s="141"/>
      <c r="O20" s="205">
        <f t="shared" si="1"/>
        <v>0</v>
      </c>
      <c r="P20" s="205">
        <f t="shared" si="2"/>
        <v>0</v>
      </c>
      <c r="Q20" s="48" t="str">
        <f t="shared" si="0"/>
        <v>ОШИБКА</v>
      </c>
    </row>
    <row r="21" spans="1:17" ht="14.25">
      <c r="A21" s="123" t="str">
        <f>'Форма 1'!A21</f>
        <v>РС</v>
      </c>
      <c r="B21" s="203" t="str">
        <f>'Форма 1'!B21</f>
        <v>21.05.04.</v>
      </c>
      <c r="C21" s="204" t="str">
        <f>'Форма 1'!C21</f>
        <v>Горное дело</v>
      </c>
      <c r="D21" s="204">
        <f>'Форма 1'!D21</f>
        <v>1</v>
      </c>
      <c r="E21" s="204" t="str">
        <f>'Форма 1'!E21</f>
        <v>С-ГД1-21</v>
      </c>
      <c r="F21" s="58">
        <f>'Форма 1'!J21+'Форма 1'!K21</f>
        <v>0</v>
      </c>
      <c r="G21" s="37"/>
      <c r="H21" s="38"/>
      <c r="I21" s="38"/>
      <c r="J21" s="141"/>
      <c r="K21" s="141"/>
      <c r="L21" s="141"/>
      <c r="M21" s="141"/>
      <c r="N21" s="141"/>
      <c r="O21" s="205">
        <f t="shared" si="1"/>
        <v>0</v>
      </c>
      <c r="P21" s="205">
        <f t="shared" si="2"/>
        <v>0</v>
      </c>
      <c r="Q21" s="48" t="str">
        <f t="shared" si="0"/>
        <v> </v>
      </c>
    </row>
    <row r="22" spans="1:17" ht="14.25">
      <c r="A22" s="123" t="str">
        <f>'Форма 1'!A22</f>
        <v>в/б</v>
      </c>
      <c r="B22" s="203" t="str">
        <f>'Форма 1'!B22</f>
        <v>21.05.04.</v>
      </c>
      <c r="C22" s="204" t="str">
        <f>'Форма 1'!C22</f>
        <v>Горное дело</v>
      </c>
      <c r="D22" s="204">
        <f>'Форма 1'!D22</f>
        <v>1</v>
      </c>
      <c r="E22" s="204" t="str">
        <f>'Форма 1'!E22</f>
        <v>С-ГД1-21</v>
      </c>
      <c r="F22" s="58">
        <f>'Форма 1'!J22+'Форма 1'!K22</f>
        <v>0</v>
      </c>
      <c r="G22" s="37"/>
      <c r="H22" s="38"/>
      <c r="I22" s="38"/>
      <c r="J22" s="141"/>
      <c r="K22" s="141"/>
      <c r="L22" s="141"/>
      <c r="M22" s="141"/>
      <c r="N22" s="141"/>
      <c r="O22" s="205">
        <f t="shared" si="1"/>
        <v>0</v>
      </c>
      <c r="P22" s="205">
        <f t="shared" si="2"/>
        <v>0</v>
      </c>
      <c r="Q22" s="48" t="str">
        <f t="shared" si="0"/>
        <v> </v>
      </c>
    </row>
    <row r="23" spans="1:17" ht="14.25">
      <c r="A23" s="123" t="str">
        <f>'Форма 1'!A23</f>
        <v>РФ</v>
      </c>
      <c r="B23" s="203" t="str">
        <f>'Форма 1'!B23</f>
        <v>21.05.04.</v>
      </c>
      <c r="C23" s="204" t="str">
        <f>'Форма 1'!C23</f>
        <v>Горное дело</v>
      </c>
      <c r="D23" s="204">
        <f>'Форма 1'!D23</f>
        <v>1</v>
      </c>
      <c r="E23" s="204" t="str">
        <f>'Форма 1'!E23</f>
        <v>С-ГД2-21</v>
      </c>
      <c r="F23" s="64">
        <f>'Форма 1'!J23+'Форма 1'!K23</f>
        <v>13</v>
      </c>
      <c r="G23" s="191"/>
      <c r="H23" s="38">
        <v>1</v>
      </c>
      <c r="I23" s="38" t="s">
        <v>1070</v>
      </c>
      <c r="J23" s="141"/>
      <c r="K23" s="141"/>
      <c r="L23" s="141"/>
      <c r="M23" s="141"/>
      <c r="N23" s="122"/>
      <c r="O23" s="256">
        <f t="shared" si="1"/>
        <v>0</v>
      </c>
      <c r="P23" s="256">
        <f t="shared" si="2"/>
        <v>0</v>
      </c>
      <c r="Q23" s="48" t="str">
        <f t="shared" si="0"/>
        <v>ОШИБКА</v>
      </c>
    </row>
    <row r="24" spans="1:17" ht="14.25">
      <c r="A24" s="123" t="str">
        <f>'Форма 1'!A24</f>
        <v>РС</v>
      </c>
      <c r="B24" s="203" t="str">
        <f>'Форма 1'!B24</f>
        <v>21.05.04.</v>
      </c>
      <c r="C24" s="204" t="str">
        <f>'Форма 1'!C24</f>
        <v>Горное дело</v>
      </c>
      <c r="D24" s="204">
        <f>'Форма 1'!D24</f>
        <v>1</v>
      </c>
      <c r="E24" s="204" t="str">
        <f>'Форма 1'!E24</f>
        <v>С-ГД2-21</v>
      </c>
      <c r="F24" s="58">
        <f>'Форма 1'!J24+'Форма 1'!K24</f>
        <v>0</v>
      </c>
      <c r="G24" s="37"/>
      <c r="H24" s="38"/>
      <c r="I24" s="38"/>
      <c r="J24" s="141"/>
      <c r="K24" s="141"/>
      <c r="L24" s="141"/>
      <c r="M24" s="141"/>
      <c r="N24" s="141"/>
      <c r="O24" s="205">
        <f t="shared" si="1"/>
        <v>0</v>
      </c>
      <c r="P24" s="205">
        <f t="shared" si="2"/>
        <v>0</v>
      </c>
      <c r="Q24" s="48" t="str">
        <f t="shared" si="0"/>
        <v> </v>
      </c>
    </row>
    <row r="25" spans="1:17" ht="14.25">
      <c r="A25" s="123" t="str">
        <f>'Форма 1'!A25</f>
        <v>в/б</v>
      </c>
      <c r="B25" s="203" t="str">
        <f>'Форма 1'!B25</f>
        <v>21.05.04.</v>
      </c>
      <c r="C25" s="204" t="str">
        <f>'Форма 1'!C25</f>
        <v>Горное дело</v>
      </c>
      <c r="D25" s="204">
        <f>'Форма 1'!D25</f>
        <v>1</v>
      </c>
      <c r="E25" s="204" t="str">
        <f>'Форма 1'!E25</f>
        <v>С-ГД2-21</v>
      </c>
      <c r="F25" s="58">
        <f>'Форма 1'!J25+'Форма 1'!K25</f>
        <v>0</v>
      </c>
      <c r="G25" s="37"/>
      <c r="H25" s="38"/>
      <c r="I25" s="38"/>
      <c r="J25" s="141"/>
      <c r="K25" s="141"/>
      <c r="L25" s="141"/>
      <c r="M25" s="141"/>
      <c r="N25" s="141"/>
      <c r="O25" s="205">
        <f t="shared" si="1"/>
        <v>0</v>
      </c>
      <c r="P25" s="205">
        <f t="shared" si="2"/>
        <v>0</v>
      </c>
      <c r="Q25" s="48" t="str">
        <f t="shared" si="0"/>
        <v> </v>
      </c>
    </row>
    <row r="26" spans="1:17" ht="14.25">
      <c r="A26" s="123" t="str">
        <f>'Форма 1'!A26</f>
        <v>РФ</v>
      </c>
      <c r="B26" s="203" t="str">
        <f>'Форма 1'!B26</f>
        <v>21.05.04.</v>
      </c>
      <c r="C26" s="204" t="str">
        <f>'Форма 1'!C26</f>
        <v>Горное дело</v>
      </c>
      <c r="D26" s="204">
        <f>'Форма 1'!D26</f>
        <v>2</v>
      </c>
      <c r="E26" s="204" t="str">
        <f>'Форма 1'!E26</f>
        <v>С-ГД1-20</v>
      </c>
      <c r="F26" s="58">
        <f>'Форма 1'!J26+'Форма 1'!K26</f>
        <v>9</v>
      </c>
      <c r="G26" s="37"/>
      <c r="H26" s="38"/>
      <c r="I26" s="38"/>
      <c r="J26" s="141"/>
      <c r="K26" s="141"/>
      <c r="L26" s="141"/>
      <c r="M26" s="141"/>
      <c r="N26" s="141"/>
      <c r="O26" s="205">
        <f t="shared" si="1"/>
        <v>0</v>
      </c>
      <c r="P26" s="205">
        <f t="shared" si="2"/>
        <v>0</v>
      </c>
      <c r="Q26" s="48" t="str">
        <f t="shared" si="0"/>
        <v>ОШИБКА</v>
      </c>
    </row>
    <row r="27" spans="1:17" ht="13.5" customHeight="1">
      <c r="A27" s="123" t="str">
        <f>'Форма 1'!A27</f>
        <v>РС</v>
      </c>
      <c r="B27" s="203" t="str">
        <f>'Форма 1'!B27</f>
        <v>21.05.04.</v>
      </c>
      <c r="C27" s="204" t="str">
        <f>'Форма 1'!C27</f>
        <v>Горное дело</v>
      </c>
      <c r="D27" s="204">
        <f>'Форма 1'!D27</f>
        <v>2</v>
      </c>
      <c r="E27" s="204" t="str">
        <f>'Форма 1'!E27</f>
        <v>С-ГД1-20</v>
      </c>
      <c r="F27" s="58">
        <f>'Форма 1'!J27+'Форма 1'!K27</f>
        <v>0</v>
      </c>
      <c r="G27" s="37"/>
      <c r="H27" s="38"/>
      <c r="I27" s="38"/>
      <c r="J27" s="141"/>
      <c r="K27" s="141"/>
      <c r="L27" s="141"/>
      <c r="M27" s="141"/>
      <c r="N27" s="141"/>
      <c r="O27" s="205">
        <f t="shared" si="1"/>
        <v>0</v>
      </c>
      <c r="P27" s="205">
        <f t="shared" si="2"/>
        <v>0</v>
      </c>
      <c r="Q27" s="48" t="str">
        <f t="shared" si="0"/>
        <v> </v>
      </c>
    </row>
    <row r="28" spans="1:17" ht="13.5" customHeight="1">
      <c r="A28" s="123" t="str">
        <f>'Форма 1'!A28</f>
        <v>в/б</v>
      </c>
      <c r="B28" s="203" t="str">
        <f>'Форма 1'!B28</f>
        <v>21.05.04.</v>
      </c>
      <c r="C28" s="204" t="str">
        <f>'Форма 1'!C28</f>
        <v>Горное дело</v>
      </c>
      <c r="D28" s="204">
        <f>'Форма 1'!D28</f>
        <v>2</v>
      </c>
      <c r="E28" s="204" t="str">
        <f>'Форма 1'!E28</f>
        <v>С-ГД1-20</v>
      </c>
      <c r="F28" s="58">
        <f>'Форма 1'!J28+'Форма 1'!K28</f>
        <v>0</v>
      </c>
      <c r="G28" s="37"/>
      <c r="H28" s="38"/>
      <c r="I28" s="38"/>
      <c r="J28" s="141"/>
      <c r="K28" s="141"/>
      <c r="L28" s="141"/>
      <c r="M28" s="141"/>
      <c r="N28" s="141"/>
      <c r="O28" s="205">
        <f t="shared" si="1"/>
        <v>0</v>
      </c>
      <c r="P28" s="205">
        <f t="shared" si="2"/>
        <v>0</v>
      </c>
      <c r="Q28" s="48" t="str">
        <f t="shared" si="0"/>
        <v> </v>
      </c>
    </row>
    <row r="29" spans="1:17" ht="14.25">
      <c r="A29" s="123" t="str">
        <f>'Форма 1'!A29</f>
        <v>РФ</v>
      </c>
      <c r="B29" s="203" t="str">
        <f>'Форма 1'!B29</f>
        <v>21.05.04.</v>
      </c>
      <c r="C29" s="204" t="str">
        <f>'Форма 1'!C29</f>
        <v>Горное дело</v>
      </c>
      <c r="D29" s="204">
        <f>'Форма 1'!D29</f>
        <v>2</v>
      </c>
      <c r="E29" s="204" t="str">
        <f>'Форма 1'!E29</f>
        <v>С-ГД2-20</v>
      </c>
      <c r="F29" s="58">
        <f>'Форма 1'!J29+'Форма 1'!K29</f>
        <v>11</v>
      </c>
      <c r="G29" s="37"/>
      <c r="H29" s="38"/>
      <c r="I29" s="38"/>
      <c r="J29" s="141"/>
      <c r="K29" s="141"/>
      <c r="L29" s="141"/>
      <c r="M29" s="141"/>
      <c r="N29" s="122"/>
      <c r="O29" s="205">
        <f t="shared" si="1"/>
        <v>0</v>
      </c>
      <c r="P29" s="205">
        <f t="shared" si="2"/>
        <v>0</v>
      </c>
      <c r="Q29" s="48" t="str">
        <f t="shared" si="0"/>
        <v>ОШИБКА</v>
      </c>
    </row>
    <row r="30" spans="1:17" ht="13.5" customHeight="1">
      <c r="A30" s="123" t="str">
        <f>'Форма 1'!A30</f>
        <v>РС</v>
      </c>
      <c r="B30" s="203" t="str">
        <f>'Форма 1'!B30</f>
        <v>21.05.04.</v>
      </c>
      <c r="C30" s="204" t="str">
        <f>'Форма 1'!C30</f>
        <v>Горное дело</v>
      </c>
      <c r="D30" s="204">
        <f>'Форма 1'!D30</f>
        <v>2</v>
      </c>
      <c r="E30" s="204" t="str">
        <f>'Форма 1'!E30</f>
        <v>С-ГД2-20</v>
      </c>
      <c r="F30" s="58">
        <f>'Форма 1'!J30+'Форма 1'!K30</f>
        <v>0</v>
      </c>
      <c r="G30" s="37"/>
      <c r="H30" s="38"/>
      <c r="I30" s="38"/>
      <c r="J30" s="141"/>
      <c r="K30" s="141"/>
      <c r="L30" s="141"/>
      <c r="M30" s="141"/>
      <c r="N30" s="141"/>
      <c r="O30" s="205">
        <f aca="true" t="shared" si="3" ref="O30:O48">IF(AND(SUM(J30:M30)=0,F30=0),0,SUM(J30:M30)/F30)</f>
        <v>0</v>
      </c>
      <c r="P30" s="205">
        <f aca="true" t="shared" si="4" ref="P30:P48">IF(AND(SUM(J30:K30)=0,F30=0),0,SUM(J30:K30)/F30)</f>
        <v>0</v>
      </c>
      <c r="Q30" s="48" t="str">
        <f aca="true" t="shared" si="5" ref="Q30:Q48">IF(F30=SUM(G30:H30,J30:N30)," ","ОШИБКА")</f>
        <v> </v>
      </c>
    </row>
    <row r="31" spans="1:17" ht="13.5" customHeight="1">
      <c r="A31" s="123" t="str">
        <f>'Форма 1'!A31</f>
        <v>в/б</v>
      </c>
      <c r="B31" s="203" t="str">
        <f>'Форма 1'!B31</f>
        <v>21.05.04.</v>
      </c>
      <c r="C31" s="204" t="str">
        <f>'Форма 1'!C31</f>
        <v>Горное дело</v>
      </c>
      <c r="D31" s="204">
        <f>'Форма 1'!D31</f>
        <v>2</v>
      </c>
      <c r="E31" s="204" t="str">
        <f>'Форма 1'!E31</f>
        <v>С-ГД2-20</v>
      </c>
      <c r="F31" s="58">
        <f>'Форма 1'!J31+'Форма 1'!K31</f>
        <v>0</v>
      </c>
      <c r="G31" s="37"/>
      <c r="H31" s="38"/>
      <c r="I31" s="38"/>
      <c r="J31" s="141"/>
      <c r="K31" s="141"/>
      <c r="L31" s="141"/>
      <c r="M31" s="141"/>
      <c r="N31" s="141"/>
      <c r="O31" s="205">
        <f t="shared" si="3"/>
        <v>0</v>
      </c>
      <c r="P31" s="205">
        <f t="shared" si="4"/>
        <v>0</v>
      </c>
      <c r="Q31" s="48" t="str">
        <f t="shared" si="5"/>
        <v> </v>
      </c>
    </row>
    <row r="32" spans="1:17" ht="13.5" customHeight="1">
      <c r="A32" s="123" t="str">
        <f>'Форма 1'!A32</f>
        <v>РФ</v>
      </c>
      <c r="B32" s="203" t="str">
        <f>'Форма 1'!B32</f>
        <v>21.05.04.</v>
      </c>
      <c r="C32" s="204" t="str">
        <f>'Форма 1'!C32</f>
        <v>Горное дело</v>
      </c>
      <c r="D32" s="204">
        <f>'Форма 1'!D32</f>
        <v>3</v>
      </c>
      <c r="E32" s="204" t="str">
        <f>'Форма 1'!E32</f>
        <v>С-ЭА-19</v>
      </c>
      <c r="F32" s="58">
        <f>'Форма 1'!J32+'Форма 1'!K32</f>
        <v>12</v>
      </c>
      <c r="G32" s="37"/>
      <c r="H32" s="38"/>
      <c r="I32" s="38"/>
      <c r="J32" s="141"/>
      <c r="K32" s="141"/>
      <c r="L32" s="141"/>
      <c r="M32" s="141"/>
      <c r="N32" s="141"/>
      <c r="O32" s="205">
        <f t="shared" si="3"/>
        <v>0</v>
      </c>
      <c r="P32" s="205">
        <f t="shared" si="4"/>
        <v>0</v>
      </c>
      <c r="Q32" s="48" t="str">
        <f t="shared" si="5"/>
        <v>ОШИБКА</v>
      </c>
    </row>
    <row r="33" spans="1:17" ht="13.5" customHeight="1">
      <c r="A33" s="123" t="str">
        <f>'Форма 1'!A33</f>
        <v>РС</v>
      </c>
      <c r="B33" s="203" t="str">
        <f>'Форма 1'!B33</f>
        <v>21.05.04.</v>
      </c>
      <c r="C33" s="204" t="str">
        <f>'Форма 1'!C33</f>
        <v>Горное дело</v>
      </c>
      <c r="D33" s="204">
        <f>'Форма 1'!D33</f>
        <v>3</v>
      </c>
      <c r="E33" s="204" t="str">
        <f>'Форма 1'!E33</f>
        <v>С-ЭА-19</v>
      </c>
      <c r="F33" s="58">
        <f>'Форма 1'!J33+'Форма 1'!K33</f>
        <v>0</v>
      </c>
      <c r="G33" s="37"/>
      <c r="H33" s="38"/>
      <c r="I33" s="38"/>
      <c r="J33" s="141"/>
      <c r="K33" s="141"/>
      <c r="L33" s="141"/>
      <c r="M33" s="141"/>
      <c r="N33" s="141"/>
      <c r="O33" s="205">
        <f t="shared" si="3"/>
        <v>0</v>
      </c>
      <c r="P33" s="205">
        <f t="shared" si="4"/>
        <v>0</v>
      </c>
      <c r="Q33" s="48" t="str">
        <f t="shared" si="5"/>
        <v> </v>
      </c>
    </row>
    <row r="34" spans="1:17" ht="13.5" customHeight="1">
      <c r="A34" s="123" t="str">
        <f>'Форма 1'!A34</f>
        <v>в/б</v>
      </c>
      <c r="B34" s="203" t="str">
        <f>'Форма 1'!B34</f>
        <v>21.05.04.</v>
      </c>
      <c r="C34" s="204" t="str">
        <f>'Форма 1'!C34</f>
        <v>Горное дело</v>
      </c>
      <c r="D34" s="204">
        <f>'Форма 1'!D34</f>
        <v>3</v>
      </c>
      <c r="E34" s="204" t="str">
        <f>'Форма 1'!E34</f>
        <v>С-ЭА-19</v>
      </c>
      <c r="F34" s="58">
        <f>'Форма 1'!J34+'Форма 1'!K34</f>
        <v>0</v>
      </c>
      <c r="G34" s="37"/>
      <c r="H34" s="38"/>
      <c r="I34" s="38"/>
      <c r="J34" s="141"/>
      <c r="K34" s="141"/>
      <c r="L34" s="141"/>
      <c r="M34" s="141"/>
      <c r="N34" s="141"/>
      <c r="O34" s="205">
        <f t="shared" si="3"/>
        <v>0</v>
      </c>
      <c r="P34" s="205">
        <f t="shared" si="4"/>
        <v>0</v>
      </c>
      <c r="Q34" s="48" t="str">
        <f t="shared" si="5"/>
        <v> </v>
      </c>
    </row>
    <row r="35" spans="1:17" ht="13.5" customHeight="1">
      <c r="A35" s="123" t="str">
        <f>'Форма 1'!A35</f>
        <v>РФ</v>
      </c>
      <c r="B35" s="203" t="str">
        <f>'Форма 1'!B35</f>
        <v>21.05.04.</v>
      </c>
      <c r="C35" s="204" t="str">
        <f>'Форма 1'!C35</f>
        <v>Горное дело</v>
      </c>
      <c r="D35" s="204">
        <f>'Форма 1'!D35</f>
        <v>3</v>
      </c>
      <c r="E35" s="204" t="str">
        <f>'Форма 1'!E35</f>
        <v>С-ГМ-19</v>
      </c>
      <c r="F35" s="58">
        <f>'Форма 1'!J35+'Форма 1'!K35</f>
        <v>9</v>
      </c>
      <c r="G35" s="37"/>
      <c r="H35" s="38"/>
      <c r="I35" s="38"/>
      <c r="J35" s="141"/>
      <c r="K35" s="141"/>
      <c r="L35" s="141"/>
      <c r="M35" s="141"/>
      <c r="N35" s="141"/>
      <c r="O35" s="205">
        <f t="shared" si="3"/>
        <v>0</v>
      </c>
      <c r="P35" s="205">
        <f t="shared" si="4"/>
        <v>0</v>
      </c>
      <c r="Q35" s="48" t="str">
        <f t="shared" si="5"/>
        <v>ОШИБКА</v>
      </c>
    </row>
    <row r="36" spans="1:17" ht="13.5" customHeight="1">
      <c r="A36" s="123" t="str">
        <f>'Форма 1'!A36</f>
        <v>РС</v>
      </c>
      <c r="B36" s="203" t="str">
        <f>'Форма 1'!B36</f>
        <v>21.05.04.</v>
      </c>
      <c r="C36" s="204" t="str">
        <f>'Форма 1'!C36</f>
        <v>Горное дело</v>
      </c>
      <c r="D36" s="204">
        <f>'Форма 1'!D36</f>
        <v>3</v>
      </c>
      <c r="E36" s="204" t="str">
        <f>'Форма 1'!E36</f>
        <v>С-ГМ-19</v>
      </c>
      <c r="F36" s="58">
        <f>'Форма 1'!J36+'Форма 1'!K36</f>
        <v>0</v>
      </c>
      <c r="G36" s="37"/>
      <c r="H36" s="38"/>
      <c r="I36" s="38"/>
      <c r="J36" s="141"/>
      <c r="K36" s="141"/>
      <c r="L36" s="141"/>
      <c r="M36" s="141"/>
      <c r="N36" s="141"/>
      <c r="O36" s="205">
        <f t="shared" si="3"/>
        <v>0</v>
      </c>
      <c r="P36" s="205">
        <f t="shared" si="4"/>
        <v>0</v>
      </c>
      <c r="Q36" s="48" t="str">
        <f t="shared" si="5"/>
        <v> </v>
      </c>
    </row>
    <row r="37" spans="1:17" ht="13.5" customHeight="1">
      <c r="A37" s="123" t="str">
        <f>'Форма 1'!A37</f>
        <v>в/б</v>
      </c>
      <c r="B37" s="203" t="str">
        <f>'Форма 1'!B37</f>
        <v>21.05.04.</v>
      </c>
      <c r="C37" s="204" t="str">
        <f>'Форма 1'!C37</f>
        <v>Горное дело</v>
      </c>
      <c r="D37" s="204">
        <f>'Форма 1'!D37</f>
        <v>3</v>
      </c>
      <c r="E37" s="204" t="str">
        <f>'Форма 1'!E37</f>
        <v>С-ГМ-19</v>
      </c>
      <c r="F37" s="58">
        <f>'Форма 1'!J37+'Форма 1'!K37</f>
        <v>0</v>
      </c>
      <c r="G37" s="37"/>
      <c r="H37" s="38"/>
      <c r="I37" s="38"/>
      <c r="J37" s="141"/>
      <c r="K37" s="141"/>
      <c r="L37" s="141"/>
      <c r="M37" s="141"/>
      <c r="N37" s="141"/>
      <c r="O37" s="205">
        <f t="shared" si="3"/>
        <v>0</v>
      </c>
      <c r="P37" s="205">
        <f t="shared" si="4"/>
        <v>0</v>
      </c>
      <c r="Q37" s="48" t="str">
        <f t="shared" si="5"/>
        <v> </v>
      </c>
    </row>
    <row r="38" spans="1:17" ht="13.5" customHeight="1">
      <c r="A38" s="123" t="str">
        <f>'Форма 1'!A38</f>
        <v>РФ</v>
      </c>
      <c r="B38" s="203" t="str">
        <f>'Форма 1'!B38</f>
        <v>21.05.04.</v>
      </c>
      <c r="C38" s="204" t="str">
        <f>'Форма 1'!C38</f>
        <v>Горное дело</v>
      </c>
      <c r="D38" s="204">
        <f>'Форма 1'!D38</f>
        <v>3</v>
      </c>
      <c r="E38" s="204" t="str">
        <f>'Форма 1'!E38</f>
        <v>С-ОПИ-19</v>
      </c>
      <c r="F38" s="58">
        <f>'Форма 1'!J38+'Форма 1'!K38</f>
        <v>6</v>
      </c>
      <c r="G38" s="37"/>
      <c r="H38" s="38"/>
      <c r="I38" s="38"/>
      <c r="J38" s="141"/>
      <c r="K38" s="141"/>
      <c r="L38" s="141"/>
      <c r="M38" s="141"/>
      <c r="N38" s="141"/>
      <c r="O38" s="205">
        <f t="shared" si="3"/>
        <v>0</v>
      </c>
      <c r="P38" s="205">
        <f t="shared" si="4"/>
        <v>0</v>
      </c>
      <c r="Q38" s="48" t="str">
        <f t="shared" si="5"/>
        <v>ОШИБКА</v>
      </c>
    </row>
    <row r="39" spans="1:17" ht="13.5" customHeight="1">
      <c r="A39" s="123" t="str">
        <f>'Форма 1'!A39</f>
        <v>РС</v>
      </c>
      <c r="B39" s="203" t="str">
        <f>'Форма 1'!B39</f>
        <v>21.05.04.</v>
      </c>
      <c r="C39" s="204" t="str">
        <f>'Форма 1'!C39</f>
        <v>Горное дело</v>
      </c>
      <c r="D39" s="204">
        <f>'Форма 1'!D39</f>
        <v>3</v>
      </c>
      <c r="E39" s="204" t="str">
        <f>'Форма 1'!E39</f>
        <v>С-ОПИ-19</v>
      </c>
      <c r="F39" s="58">
        <f>'Форма 1'!J39+'Форма 1'!K39</f>
        <v>0</v>
      </c>
      <c r="G39" s="37"/>
      <c r="H39" s="38"/>
      <c r="I39" s="38"/>
      <c r="J39" s="141"/>
      <c r="K39" s="141"/>
      <c r="L39" s="141"/>
      <c r="M39" s="141"/>
      <c r="N39" s="141"/>
      <c r="O39" s="205">
        <f t="shared" si="3"/>
        <v>0</v>
      </c>
      <c r="P39" s="205">
        <f t="shared" si="4"/>
        <v>0</v>
      </c>
      <c r="Q39" s="48" t="str">
        <f t="shared" si="5"/>
        <v> </v>
      </c>
    </row>
    <row r="40" spans="1:17" ht="13.5" customHeight="1">
      <c r="A40" s="123" t="str">
        <f>'Форма 1'!A40</f>
        <v>в/б</v>
      </c>
      <c r="B40" s="203" t="str">
        <f>'Форма 1'!B40</f>
        <v>21.05.04.</v>
      </c>
      <c r="C40" s="204" t="str">
        <f>'Форма 1'!C40</f>
        <v>Горное дело</v>
      </c>
      <c r="D40" s="204">
        <f>'Форма 1'!D40</f>
        <v>3</v>
      </c>
      <c r="E40" s="204" t="str">
        <f>'Форма 1'!E40</f>
        <v>С-ОПИ-19</v>
      </c>
      <c r="F40" s="58">
        <f>'Форма 1'!J40+'Форма 1'!K40</f>
        <v>0</v>
      </c>
      <c r="G40" s="37"/>
      <c r="H40" s="38"/>
      <c r="I40" s="38"/>
      <c r="J40" s="141"/>
      <c r="K40" s="141"/>
      <c r="L40" s="141"/>
      <c r="M40" s="141"/>
      <c r="N40" s="141"/>
      <c r="O40" s="205">
        <f t="shared" si="3"/>
        <v>0</v>
      </c>
      <c r="P40" s="205">
        <f t="shared" si="4"/>
        <v>0</v>
      </c>
      <c r="Q40" s="48" t="str">
        <f t="shared" si="5"/>
        <v> </v>
      </c>
    </row>
    <row r="41" spans="1:17" ht="14.25">
      <c r="A41" s="123" t="str">
        <f>'Форма 1'!A41</f>
        <v>РФ</v>
      </c>
      <c r="B41" s="203" t="str">
        <f>'Форма 1'!B41</f>
        <v>21.05.04.</v>
      </c>
      <c r="C41" s="204" t="str">
        <f>'Форма 1'!C41</f>
        <v>Горное дело</v>
      </c>
      <c r="D41" s="204">
        <f>'Форма 1'!D41</f>
        <v>4</v>
      </c>
      <c r="E41" s="204" t="str">
        <f>'Форма 1'!E41</f>
        <v>С-ЭА-18</v>
      </c>
      <c r="F41" s="58">
        <f>'Форма 1'!J41+'Форма 1'!K41</f>
        <v>17</v>
      </c>
      <c r="G41" s="37"/>
      <c r="H41" s="38"/>
      <c r="I41" s="38"/>
      <c r="J41" s="141"/>
      <c r="K41" s="141"/>
      <c r="L41" s="141"/>
      <c r="M41" s="141"/>
      <c r="N41" s="122"/>
      <c r="O41" s="205">
        <f t="shared" si="3"/>
        <v>0</v>
      </c>
      <c r="P41" s="205">
        <f t="shared" si="4"/>
        <v>0</v>
      </c>
      <c r="Q41" s="48" t="str">
        <f t="shared" si="5"/>
        <v>ОШИБКА</v>
      </c>
    </row>
    <row r="42" spans="1:17" ht="13.5" customHeight="1">
      <c r="A42" s="123" t="str">
        <f>'Форма 1'!A42</f>
        <v>РС</v>
      </c>
      <c r="B42" s="203" t="str">
        <f>'Форма 1'!B42</f>
        <v>21.05.04.</v>
      </c>
      <c r="C42" s="204" t="str">
        <f>'Форма 1'!C42</f>
        <v>Горное дело</v>
      </c>
      <c r="D42" s="204">
        <f>'Форма 1'!D42</f>
        <v>4</v>
      </c>
      <c r="E42" s="204" t="str">
        <f>'Форма 1'!E42</f>
        <v>С-ЭА-18</v>
      </c>
      <c r="F42" s="58">
        <f>'Форма 1'!J42+'Форма 1'!K42</f>
        <v>0</v>
      </c>
      <c r="G42" s="37"/>
      <c r="H42" s="38"/>
      <c r="I42" s="38"/>
      <c r="J42" s="141"/>
      <c r="K42" s="141"/>
      <c r="L42" s="141"/>
      <c r="M42" s="141"/>
      <c r="N42" s="141"/>
      <c r="O42" s="205">
        <f t="shared" si="3"/>
        <v>0</v>
      </c>
      <c r="P42" s="205">
        <f t="shared" si="4"/>
        <v>0</v>
      </c>
      <c r="Q42" s="48" t="str">
        <f t="shared" si="5"/>
        <v> </v>
      </c>
    </row>
    <row r="43" spans="1:17" ht="13.5" customHeight="1">
      <c r="A43" s="123" t="str">
        <f>'Форма 1'!A43</f>
        <v>в/б</v>
      </c>
      <c r="B43" s="203" t="str">
        <f>'Форма 1'!B43</f>
        <v>21.05.04.</v>
      </c>
      <c r="C43" s="204" t="str">
        <f>'Форма 1'!C43</f>
        <v>Горное дело</v>
      </c>
      <c r="D43" s="204">
        <f>'Форма 1'!D43</f>
        <v>4</v>
      </c>
      <c r="E43" s="204" t="str">
        <f>'Форма 1'!E43</f>
        <v>С-ЭА-18</v>
      </c>
      <c r="F43" s="58">
        <f>'Форма 1'!J43+'Форма 1'!K43</f>
        <v>0</v>
      </c>
      <c r="G43" s="37"/>
      <c r="H43" s="38"/>
      <c r="I43" s="38"/>
      <c r="J43" s="141"/>
      <c r="K43" s="141"/>
      <c r="L43" s="141"/>
      <c r="M43" s="141"/>
      <c r="N43" s="141"/>
      <c r="O43" s="205">
        <f t="shared" si="3"/>
        <v>0</v>
      </c>
      <c r="P43" s="205">
        <f t="shared" si="4"/>
        <v>0</v>
      </c>
      <c r="Q43" s="48" t="str">
        <f t="shared" si="5"/>
        <v> </v>
      </c>
    </row>
    <row r="44" spans="1:17" ht="14.25">
      <c r="A44" s="123" t="str">
        <f>'Форма 1'!A44</f>
        <v>РФ</v>
      </c>
      <c r="B44" s="203" t="str">
        <f>'Форма 1'!B44</f>
        <v>21.05.04.</v>
      </c>
      <c r="C44" s="204" t="str">
        <f>'Форма 1'!C44</f>
        <v>Горное дело</v>
      </c>
      <c r="D44" s="204">
        <f>'Форма 1'!D44</f>
        <v>4</v>
      </c>
      <c r="E44" s="204" t="str">
        <f>'Форма 1'!E44</f>
        <v>С-ГМ-18</v>
      </c>
      <c r="F44" s="58">
        <f>'Форма 1'!J44+'Форма 1'!K44</f>
        <v>13</v>
      </c>
      <c r="G44" s="37"/>
      <c r="H44" s="38"/>
      <c r="I44" s="38"/>
      <c r="J44" s="141"/>
      <c r="K44" s="141"/>
      <c r="L44" s="141"/>
      <c r="M44" s="141"/>
      <c r="N44" s="141"/>
      <c r="O44" s="205">
        <f t="shared" si="3"/>
        <v>0</v>
      </c>
      <c r="P44" s="205">
        <f t="shared" si="4"/>
        <v>0</v>
      </c>
      <c r="Q44" s="48" t="str">
        <f t="shared" si="5"/>
        <v>ОШИБКА</v>
      </c>
    </row>
    <row r="45" spans="1:17" ht="13.5" customHeight="1">
      <c r="A45" s="123" t="str">
        <f>'Форма 1'!A45</f>
        <v>РС</v>
      </c>
      <c r="B45" s="203" t="str">
        <f>'Форма 1'!B45</f>
        <v>21.05.04.</v>
      </c>
      <c r="C45" s="204" t="str">
        <f>'Форма 1'!C45</f>
        <v>Горное дело</v>
      </c>
      <c r="D45" s="204">
        <f>'Форма 1'!D45</f>
        <v>4</v>
      </c>
      <c r="E45" s="204" t="str">
        <f>'Форма 1'!E45</f>
        <v>С-ГМ-18</v>
      </c>
      <c r="F45" s="58">
        <f>'Форма 1'!J45+'Форма 1'!K45</f>
        <v>0</v>
      </c>
      <c r="G45" s="37"/>
      <c r="H45" s="38"/>
      <c r="I45" s="38"/>
      <c r="J45" s="141"/>
      <c r="K45" s="141"/>
      <c r="L45" s="141"/>
      <c r="M45" s="141"/>
      <c r="N45" s="141"/>
      <c r="O45" s="205">
        <f t="shared" si="3"/>
        <v>0</v>
      </c>
      <c r="P45" s="205">
        <f t="shared" si="4"/>
        <v>0</v>
      </c>
      <c r="Q45" s="48" t="str">
        <f t="shared" si="5"/>
        <v> </v>
      </c>
    </row>
    <row r="46" spans="1:17" ht="13.5" customHeight="1">
      <c r="A46" s="123" t="str">
        <f>'Форма 1'!A46</f>
        <v>в/б</v>
      </c>
      <c r="B46" s="203" t="str">
        <f>'Форма 1'!B46</f>
        <v>21.05.04.</v>
      </c>
      <c r="C46" s="204" t="str">
        <f>'Форма 1'!C46</f>
        <v>Горное дело</v>
      </c>
      <c r="D46" s="204">
        <f>'Форма 1'!D46</f>
        <v>4</v>
      </c>
      <c r="E46" s="204" t="str">
        <f>'Форма 1'!E46</f>
        <v>С-ГМ-18</v>
      </c>
      <c r="F46" s="58">
        <f>'Форма 1'!J46+'Форма 1'!K46</f>
        <v>0</v>
      </c>
      <c r="G46" s="37"/>
      <c r="H46" s="38"/>
      <c r="I46" s="38"/>
      <c r="J46" s="141"/>
      <c r="K46" s="141"/>
      <c r="L46" s="141"/>
      <c r="M46" s="141"/>
      <c r="N46" s="141"/>
      <c r="O46" s="205">
        <f t="shared" si="3"/>
        <v>0</v>
      </c>
      <c r="P46" s="205">
        <f t="shared" si="4"/>
        <v>0</v>
      </c>
      <c r="Q46" s="48" t="str">
        <f t="shared" si="5"/>
        <v> </v>
      </c>
    </row>
    <row r="47" spans="1:17" ht="14.25">
      <c r="A47" s="123" t="str">
        <f>'Форма 1'!A47</f>
        <v>РФ</v>
      </c>
      <c r="B47" s="203" t="str">
        <f>'Форма 1'!B47</f>
        <v>21.05.04.</v>
      </c>
      <c r="C47" s="204" t="str">
        <f>'Форма 1'!C47</f>
        <v>Горное дело</v>
      </c>
      <c r="D47" s="204">
        <f>'Форма 1'!D47</f>
        <v>4</v>
      </c>
      <c r="E47" s="204" t="str">
        <f>'Форма 1'!E47</f>
        <v>С-ПР-18</v>
      </c>
      <c r="F47" s="58">
        <f>'Форма 1'!J47+'Форма 1'!K47</f>
        <v>7</v>
      </c>
      <c r="G47" s="37"/>
      <c r="H47" s="38"/>
      <c r="I47" s="38"/>
      <c r="J47" s="141"/>
      <c r="K47" s="141"/>
      <c r="L47" s="141"/>
      <c r="M47" s="141"/>
      <c r="N47" s="141"/>
      <c r="O47" s="205">
        <f t="shared" si="3"/>
        <v>0</v>
      </c>
      <c r="P47" s="205">
        <f t="shared" si="4"/>
        <v>0</v>
      </c>
      <c r="Q47" s="48" t="str">
        <f t="shared" si="5"/>
        <v>ОШИБКА</v>
      </c>
    </row>
    <row r="48" spans="1:17" ht="14.25">
      <c r="A48" s="123" t="str">
        <f>'Форма 1'!A48</f>
        <v>РС</v>
      </c>
      <c r="B48" s="203" t="str">
        <f>'Форма 1'!B48</f>
        <v>21.05.04.</v>
      </c>
      <c r="C48" s="204" t="str">
        <f>'Форма 1'!C48</f>
        <v>Горное дело</v>
      </c>
      <c r="D48" s="204">
        <f>'Форма 1'!D48</f>
        <v>4</v>
      </c>
      <c r="E48" s="204" t="str">
        <f>'Форма 1'!E48</f>
        <v>С-ПР-18</v>
      </c>
      <c r="F48" s="58">
        <f>'Форма 1'!J48+'Форма 1'!K48</f>
        <v>0</v>
      </c>
      <c r="G48" s="37"/>
      <c r="H48" s="38"/>
      <c r="I48" s="38"/>
      <c r="J48" s="141"/>
      <c r="K48" s="141"/>
      <c r="L48" s="141"/>
      <c r="M48" s="141"/>
      <c r="N48" s="141"/>
      <c r="O48" s="205">
        <f t="shared" si="3"/>
        <v>0</v>
      </c>
      <c r="P48" s="205">
        <f t="shared" si="4"/>
        <v>0</v>
      </c>
      <c r="Q48" s="48" t="str">
        <f t="shared" si="5"/>
        <v> </v>
      </c>
    </row>
    <row r="49" spans="1:17" ht="14.25">
      <c r="A49" s="123" t="str">
        <f>'Форма 1'!A49</f>
        <v>в/б</v>
      </c>
      <c r="B49" s="203" t="str">
        <f>'Форма 1'!B49</f>
        <v>21.05.04.</v>
      </c>
      <c r="C49" s="204" t="str">
        <f>'Форма 1'!C49</f>
        <v>Горное дело</v>
      </c>
      <c r="D49" s="204">
        <f>'Форма 1'!D49</f>
        <v>4</v>
      </c>
      <c r="E49" s="204" t="str">
        <f>'Форма 1'!E49</f>
        <v>С-ПР-18</v>
      </c>
      <c r="F49" s="58">
        <f>'Форма 1'!J49+'Форма 1'!K49</f>
        <v>0</v>
      </c>
      <c r="G49" s="37"/>
      <c r="H49" s="38"/>
      <c r="I49" s="38"/>
      <c r="J49" s="141"/>
      <c r="K49" s="141"/>
      <c r="L49" s="141"/>
      <c r="M49" s="141"/>
      <c r="N49" s="141"/>
      <c r="O49" s="205">
        <f t="shared" si="1"/>
        <v>0</v>
      </c>
      <c r="P49" s="205">
        <f t="shared" si="2"/>
        <v>0</v>
      </c>
      <c r="Q49" s="48" t="str">
        <f aca="true" t="shared" si="6" ref="Q49:Q64">IF(F49=SUM(G49:H49,J49:N49)," ","ОШИБКА")</f>
        <v> </v>
      </c>
    </row>
    <row r="50" spans="1:17" ht="14.25">
      <c r="A50" s="123" t="str">
        <f>'Форма 1'!A50</f>
        <v>РФ</v>
      </c>
      <c r="B50" s="203" t="str">
        <f>'Форма 1'!B50</f>
        <v>21.05.04.</v>
      </c>
      <c r="C50" s="204" t="str">
        <f>'Форма 1'!C50</f>
        <v>Горное дело</v>
      </c>
      <c r="D50" s="204">
        <f>'Форма 1'!D50</f>
        <v>4</v>
      </c>
      <c r="E50" s="204" t="str">
        <f>'Форма 1'!E50</f>
        <v>С-ОПИ-18</v>
      </c>
      <c r="F50" s="58">
        <f>'Форма 1'!J50+'Форма 1'!K50</f>
        <v>12</v>
      </c>
      <c r="G50" s="37"/>
      <c r="H50" s="38"/>
      <c r="I50" s="38"/>
      <c r="J50" s="141"/>
      <c r="K50" s="141"/>
      <c r="L50" s="141"/>
      <c r="M50" s="141"/>
      <c r="N50" s="122"/>
      <c r="O50" s="205">
        <f t="shared" si="1"/>
        <v>0</v>
      </c>
      <c r="P50" s="205">
        <f t="shared" si="2"/>
        <v>0</v>
      </c>
      <c r="Q50" s="48" t="str">
        <f t="shared" si="6"/>
        <v>ОШИБКА</v>
      </c>
    </row>
    <row r="51" spans="1:17" ht="14.25">
      <c r="A51" s="123" t="str">
        <f>'Форма 1'!A51</f>
        <v>РС</v>
      </c>
      <c r="B51" s="203" t="str">
        <f>'Форма 1'!B51</f>
        <v>21.05.04.</v>
      </c>
      <c r="C51" s="204" t="str">
        <f>'Форма 1'!C51</f>
        <v>Горное дело</v>
      </c>
      <c r="D51" s="204">
        <f>'Форма 1'!D51</f>
        <v>4</v>
      </c>
      <c r="E51" s="204" t="str">
        <f>'Форма 1'!E51</f>
        <v>С-ОПИ-18</v>
      </c>
      <c r="F51" s="58">
        <f>'Форма 1'!J51+'Форма 1'!K51</f>
        <v>0</v>
      </c>
      <c r="G51" s="37"/>
      <c r="H51" s="38"/>
      <c r="I51" s="38"/>
      <c r="J51" s="141"/>
      <c r="K51" s="141"/>
      <c r="L51" s="141"/>
      <c r="M51" s="141"/>
      <c r="N51" s="141"/>
      <c r="O51" s="205">
        <f t="shared" si="1"/>
        <v>0</v>
      </c>
      <c r="P51" s="205">
        <f t="shared" si="2"/>
        <v>0</v>
      </c>
      <c r="Q51" s="48" t="str">
        <f t="shared" si="6"/>
        <v> </v>
      </c>
    </row>
    <row r="52" spans="1:17" ht="14.25">
      <c r="A52" s="123" t="str">
        <f>'Форма 1'!A52</f>
        <v>в/б</v>
      </c>
      <c r="B52" s="203" t="str">
        <f>'Форма 1'!B52</f>
        <v>21.05.04.</v>
      </c>
      <c r="C52" s="204" t="str">
        <f>'Форма 1'!C52</f>
        <v>Горное дело</v>
      </c>
      <c r="D52" s="204">
        <f>'Форма 1'!D52</f>
        <v>4</v>
      </c>
      <c r="E52" s="204" t="str">
        <f>'Форма 1'!E52</f>
        <v>С-ОПИ-18</v>
      </c>
      <c r="F52" s="58">
        <f>'Форма 1'!J52+'Форма 1'!K52</f>
        <v>0</v>
      </c>
      <c r="G52" s="37"/>
      <c r="H52" s="38"/>
      <c r="I52" s="38"/>
      <c r="J52" s="141"/>
      <c r="K52" s="141"/>
      <c r="L52" s="141"/>
      <c r="M52" s="141"/>
      <c r="N52" s="141"/>
      <c r="O52" s="205">
        <f t="shared" si="1"/>
        <v>0</v>
      </c>
      <c r="P52" s="205">
        <f t="shared" si="2"/>
        <v>0</v>
      </c>
      <c r="Q52" s="48" t="str">
        <f t="shared" si="6"/>
        <v> </v>
      </c>
    </row>
    <row r="53" spans="1:17" ht="14.25">
      <c r="A53" s="123" t="str">
        <f>'Форма 1'!A53</f>
        <v>РФ</v>
      </c>
      <c r="B53" s="203" t="str">
        <f>'Форма 1'!B53</f>
        <v>21.05.04.</v>
      </c>
      <c r="C53" s="204" t="str">
        <f>'Форма 1'!C53</f>
        <v>Горное дело</v>
      </c>
      <c r="D53" s="204">
        <f>'Форма 1'!D53</f>
        <v>5</v>
      </c>
      <c r="E53" s="204" t="str">
        <f>'Форма 1'!E53</f>
        <v>С-ЭА-17</v>
      </c>
      <c r="F53" s="58">
        <f>'Форма 1'!J53+'Форма 1'!K53</f>
        <v>14</v>
      </c>
      <c r="G53" s="37"/>
      <c r="H53" s="38"/>
      <c r="I53" s="38"/>
      <c r="J53" s="141"/>
      <c r="K53" s="141"/>
      <c r="L53" s="141"/>
      <c r="M53" s="141"/>
      <c r="N53" s="141"/>
      <c r="O53" s="205">
        <f t="shared" si="1"/>
        <v>0</v>
      </c>
      <c r="P53" s="205">
        <f t="shared" si="2"/>
        <v>0</v>
      </c>
      <c r="Q53" s="48" t="str">
        <f t="shared" si="6"/>
        <v>ОШИБКА</v>
      </c>
    </row>
    <row r="54" spans="1:17" ht="13.5" customHeight="1">
      <c r="A54" s="123" t="str">
        <f>'Форма 1'!A54</f>
        <v>РС</v>
      </c>
      <c r="B54" s="203" t="str">
        <f>'Форма 1'!B54</f>
        <v>21.05.04.</v>
      </c>
      <c r="C54" s="204" t="str">
        <f>'Форма 1'!C54</f>
        <v>Горное дело</v>
      </c>
      <c r="D54" s="204">
        <f>'Форма 1'!D54</f>
        <v>5</v>
      </c>
      <c r="E54" s="204" t="str">
        <f>'Форма 1'!E54</f>
        <v>С-ЭА-17</v>
      </c>
      <c r="F54" s="58">
        <f>'Форма 1'!J54+'Форма 1'!K54</f>
        <v>0</v>
      </c>
      <c r="G54" s="37"/>
      <c r="H54" s="38"/>
      <c r="I54" s="38"/>
      <c r="J54" s="141"/>
      <c r="K54" s="141"/>
      <c r="L54" s="141"/>
      <c r="M54" s="141"/>
      <c r="N54" s="141"/>
      <c r="O54" s="205">
        <f t="shared" si="1"/>
        <v>0</v>
      </c>
      <c r="P54" s="205">
        <f t="shared" si="2"/>
        <v>0</v>
      </c>
      <c r="Q54" s="48" t="str">
        <f t="shared" si="6"/>
        <v> </v>
      </c>
    </row>
    <row r="55" spans="1:17" ht="13.5" customHeight="1">
      <c r="A55" s="123" t="str">
        <f>'Форма 1'!A55</f>
        <v>в/б</v>
      </c>
      <c r="B55" s="203" t="str">
        <f>'Форма 1'!B55</f>
        <v>21.05.04.</v>
      </c>
      <c r="C55" s="204" t="str">
        <f>'Форма 1'!C55</f>
        <v>Горное дело</v>
      </c>
      <c r="D55" s="204">
        <f>'Форма 1'!D55</f>
        <v>5</v>
      </c>
      <c r="E55" s="204" t="str">
        <f>'Форма 1'!E55</f>
        <v>С-ЭА-17</v>
      </c>
      <c r="F55" s="58">
        <f>'Форма 1'!J55+'Форма 1'!K55</f>
        <v>1</v>
      </c>
      <c r="G55" s="37"/>
      <c r="H55" s="38"/>
      <c r="I55" s="38"/>
      <c r="J55" s="141"/>
      <c r="K55" s="141"/>
      <c r="L55" s="141"/>
      <c r="M55" s="141"/>
      <c r="N55" s="141"/>
      <c r="O55" s="205">
        <f t="shared" si="1"/>
        <v>0</v>
      </c>
      <c r="P55" s="205">
        <f t="shared" si="2"/>
        <v>0</v>
      </c>
      <c r="Q55" s="48" t="str">
        <f t="shared" si="6"/>
        <v>ОШИБКА</v>
      </c>
    </row>
    <row r="56" spans="1:17" ht="14.25">
      <c r="A56" s="123" t="str">
        <f>'Форма 1'!A56</f>
        <v>РФ</v>
      </c>
      <c r="B56" s="203" t="str">
        <f>'Форма 1'!B56</f>
        <v>21.05.04.</v>
      </c>
      <c r="C56" s="204" t="str">
        <f>'Форма 1'!C56</f>
        <v>Горное дело</v>
      </c>
      <c r="D56" s="204">
        <f>'Форма 1'!D56</f>
        <v>5</v>
      </c>
      <c r="E56" s="204" t="str">
        <f>'Форма 1'!E56</f>
        <v>С-ГМ-17</v>
      </c>
      <c r="F56" s="58">
        <f>'Форма 1'!J56+'Форма 1'!K56</f>
        <v>11</v>
      </c>
      <c r="G56" s="37"/>
      <c r="H56" s="38"/>
      <c r="I56" s="38"/>
      <c r="J56" s="141"/>
      <c r="K56" s="141"/>
      <c r="L56" s="141"/>
      <c r="M56" s="141"/>
      <c r="N56" s="141"/>
      <c r="O56" s="205">
        <f t="shared" si="1"/>
        <v>0</v>
      </c>
      <c r="P56" s="205">
        <f t="shared" si="2"/>
        <v>0</v>
      </c>
      <c r="Q56" s="48" t="str">
        <f t="shared" si="6"/>
        <v>ОШИБКА</v>
      </c>
    </row>
    <row r="57" spans="1:17" ht="13.5" customHeight="1">
      <c r="A57" s="123" t="str">
        <f>'Форма 1'!A57</f>
        <v>РС</v>
      </c>
      <c r="B57" s="203" t="str">
        <f>'Форма 1'!B57</f>
        <v>21.05.04.</v>
      </c>
      <c r="C57" s="204" t="str">
        <f>'Форма 1'!C57</f>
        <v>Горное дело</v>
      </c>
      <c r="D57" s="204">
        <f>'Форма 1'!D57</f>
        <v>5</v>
      </c>
      <c r="E57" s="204" t="str">
        <f>'Форма 1'!E57</f>
        <v>С-ГМ-17</v>
      </c>
      <c r="F57" s="58">
        <f>'Форма 1'!J57+'Форма 1'!K57</f>
        <v>0</v>
      </c>
      <c r="G57" s="37"/>
      <c r="H57" s="38"/>
      <c r="I57" s="38"/>
      <c r="J57" s="141"/>
      <c r="K57" s="141"/>
      <c r="L57" s="141"/>
      <c r="M57" s="141"/>
      <c r="N57" s="141"/>
      <c r="O57" s="205">
        <f t="shared" si="1"/>
        <v>0</v>
      </c>
      <c r="P57" s="205">
        <f t="shared" si="2"/>
        <v>0</v>
      </c>
      <c r="Q57" s="48" t="str">
        <f t="shared" si="6"/>
        <v> </v>
      </c>
    </row>
    <row r="58" spans="1:17" ht="13.5" customHeight="1">
      <c r="A58" s="123" t="str">
        <f>'Форма 1'!A58</f>
        <v>в/б</v>
      </c>
      <c r="B58" s="203" t="str">
        <f>'Форма 1'!B58</f>
        <v>21.05.04.</v>
      </c>
      <c r="C58" s="204" t="str">
        <f>'Форма 1'!C58</f>
        <v>Горное дело</v>
      </c>
      <c r="D58" s="204">
        <f>'Форма 1'!D58</f>
        <v>5</v>
      </c>
      <c r="E58" s="204" t="str">
        <f>'Форма 1'!E58</f>
        <v>С-ГМ-17</v>
      </c>
      <c r="F58" s="58">
        <f>'Форма 1'!J58+'Форма 1'!K58</f>
        <v>0</v>
      </c>
      <c r="G58" s="37"/>
      <c r="H58" s="38"/>
      <c r="I58" s="38"/>
      <c r="J58" s="141"/>
      <c r="K58" s="141"/>
      <c r="L58" s="141"/>
      <c r="M58" s="141"/>
      <c r="N58" s="141"/>
      <c r="O58" s="205">
        <f t="shared" si="1"/>
        <v>0</v>
      </c>
      <c r="P58" s="205">
        <f t="shared" si="2"/>
        <v>0</v>
      </c>
      <c r="Q58" s="48" t="str">
        <f t="shared" si="6"/>
        <v> </v>
      </c>
    </row>
    <row r="59" spans="1:17" ht="14.25">
      <c r="A59" s="123" t="str">
        <f>'Форма 1'!A59</f>
        <v>РФ</v>
      </c>
      <c r="B59" s="203" t="str">
        <f>'Форма 1'!B59</f>
        <v>21.05.04.</v>
      </c>
      <c r="C59" s="204" t="str">
        <f>'Форма 1'!C59</f>
        <v>Горное дело</v>
      </c>
      <c r="D59" s="204">
        <f>'Форма 1'!D59</f>
        <v>5</v>
      </c>
      <c r="E59" s="204" t="str">
        <f>'Форма 1'!E59</f>
        <v>С-ПР-17</v>
      </c>
      <c r="F59" s="58">
        <f>'Форма 1'!J59+'Форма 1'!K59</f>
        <v>9</v>
      </c>
      <c r="G59" s="37"/>
      <c r="H59" s="38"/>
      <c r="I59" s="38"/>
      <c r="J59" s="141"/>
      <c r="K59" s="141"/>
      <c r="L59" s="141"/>
      <c r="M59" s="141"/>
      <c r="N59" s="141"/>
      <c r="O59" s="205">
        <f t="shared" si="1"/>
        <v>0</v>
      </c>
      <c r="P59" s="205">
        <f t="shared" si="2"/>
        <v>0</v>
      </c>
      <c r="Q59" s="48" t="str">
        <f t="shared" si="6"/>
        <v>ОШИБКА</v>
      </c>
    </row>
    <row r="60" spans="1:17" ht="13.5" customHeight="1">
      <c r="A60" s="123" t="str">
        <f>'Форма 1'!A60</f>
        <v>РС</v>
      </c>
      <c r="B60" s="203" t="str">
        <f>'Форма 1'!B60</f>
        <v>21.05.04.</v>
      </c>
      <c r="C60" s="204" t="str">
        <f>'Форма 1'!C60</f>
        <v>Горное дело</v>
      </c>
      <c r="D60" s="204">
        <f>'Форма 1'!D60</f>
        <v>5</v>
      </c>
      <c r="E60" s="204" t="str">
        <f>'Форма 1'!E60</f>
        <v>С-ПР-17</v>
      </c>
      <c r="F60" s="58">
        <f>'Форма 1'!J60+'Форма 1'!K60</f>
        <v>0</v>
      </c>
      <c r="G60" s="37"/>
      <c r="H60" s="38"/>
      <c r="I60" s="38"/>
      <c r="J60" s="141"/>
      <c r="K60" s="141"/>
      <c r="L60" s="141"/>
      <c r="M60" s="141"/>
      <c r="N60" s="141"/>
      <c r="O60" s="205">
        <f t="shared" si="1"/>
        <v>0</v>
      </c>
      <c r="P60" s="205">
        <f t="shared" si="2"/>
        <v>0</v>
      </c>
      <c r="Q60" s="48" t="str">
        <f t="shared" si="6"/>
        <v> </v>
      </c>
    </row>
    <row r="61" spans="1:17" ht="13.5" customHeight="1">
      <c r="A61" s="123" t="str">
        <f>'Форма 1'!A61</f>
        <v>в/б</v>
      </c>
      <c r="B61" s="203" t="str">
        <f>'Форма 1'!B61</f>
        <v>21.05.04.</v>
      </c>
      <c r="C61" s="204" t="str">
        <f>'Форма 1'!C61</f>
        <v>Горное дело</v>
      </c>
      <c r="D61" s="204">
        <f>'Форма 1'!D61</f>
        <v>5</v>
      </c>
      <c r="E61" s="204" t="str">
        <f>'Форма 1'!E61</f>
        <v>С-ПР-17</v>
      </c>
      <c r="F61" s="58">
        <f>'Форма 1'!J61+'Форма 1'!K61</f>
        <v>0</v>
      </c>
      <c r="G61" s="37"/>
      <c r="H61" s="38"/>
      <c r="I61" s="38"/>
      <c r="J61" s="141"/>
      <c r="K61" s="141"/>
      <c r="L61" s="141"/>
      <c r="M61" s="141"/>
      <c r="N61" s="141"/>
      <c r="O61" s="205">
        <f t="shared" si="1"/>
        <v>0</v>
      </c>
      <c r="P61" s="205">
        <f t="shared" si="2"/>
        <v>0</v>
      </c>
      <c r="Q61" s="48" t="str">
        <f t="shared" si="6"/>
        <v> </v>
      </c>
    </row>
    <row r="62" spans="1:17" ht="13.5" customHeight="1">
      <c r="A62" s="123" t="str">
        <f>'Форма 1'!A62</f>
        <v>РФ</v>
      </c>
      <c r="B62" s="203" t="str">
        <f>'Форма 1'!B62</f>
        <v>21.05.04.</v>
      </c>
      <c r="C62" s="204" t="str">
        <f>'Форма 1'!C62</f>
        <v>Горное дело</v>
      </c>
      <c r="D62" s="204">
        <f>'Форма 1'!D62</f>
        <v>5</v>
      </c>
      <c r="E62" s="204" t="str">
        <f>'Форма 1'!E62</f>
        <v>С-ОПИ-17</v>
      </c>
      <c r="F62" s="58">
        <f>'Форма 1'!J62+'Форма 1'!K62</f>
        <v>8</v>
      </c>
      <c r="G62" s="37"/>
      <c r="H62" s="38"/>
      <c r="I62" s="38"/>
      <c r="J62" s="141"/>
      <c r="K62" s="141"/>
      <c r="L62" s="141"/>
      <c r="M62" s="141"/>
      <c r="N62" s="141"/>
      <c r="O62" s="205">
        <f t="shared" si="1"/>
        <v>0</v>
      </c>
      <c r="P62" s="205">
        <f t="shared" si="2"/>
        <v>0</v>
      </c>
      <c r="Q62" s="48" t="str">
        <f t="shared" si="6"/>
        <v>ОШИБКА</v>
      </c>
    </row>
    <row r="63" spans="1:17" ht="13.5" customHeight="1">
      <c r="A63" s="123" t="str">
        <f>'Форма 1'!A63</f>
        <v>РС</v>
      </c>
      <c r="B63" s="203" t="str">
        <f>'Форма 1'!B63</f>
        <v>21.05.04.</v>
      </c>
      <c r="C63" s="204" t="str">
        <f>'Форма 1'!C63</f>
        <v>Горное дело</v>
      </c>
      <c r="D63" s="204">
        <f>'Форма 1'!D63</f>
        <v>5</v>
      </c>
      <c r="E63" s="204" t="str">
        <f>'Форма 1'!E63</f>
        <v>С-ОПИ-17</v>
      </c>
      <c r="F63" s="58">
        <f>'Форма 1'!J63+'Форма 1'!K63</f>
        <v>0</v>
      </c>
      <c r="G63" s="37"/>
      <c r="H63" s="38"/>
      <c r="I63" s="38"/>
      <c r="J63" s="141"/>
      <c r="K63" s="141"/>
      <c r="L63" s="141"/>
      <c r="M63" s="141"/>
      <c r="N63" s="141"/>
      <c r="O63" s="205">
        <f t="shared" si="1"/>
        <v>0</v>
      </c>
      <c r="P63" s="205">
        <f t="shared" si="2"/>
        <v>0</v>
      </c>
      <c r="Q63" s="48" t="str">
        <f t="shared" si="6"/>
        <v> </v>
      </c>
    </row>
    <row r="64" spans="1:17" ht="13.5" customHeight="1">
      <c r="A64" s="123" t="str">
        <f>'Форма 1'!A64</f>
        <v>в/б</v>
      </c>
      <c r="B64" s="203" t="str">
        <f>'Форма 1'!B64</f>
        <v>21.05.04.</v>
      </c>
      <c r="C64" s="204" t="str">
        <f>'Форма 1'!C64</f>
        <v>Горное дело</v>
      </c>
      <c r="D64" s="204">
        <f>'Форма 1'!D64</f>
        <v>5</v>
      </c>
      <c r="E64" s="204" t="str">
        <f>'Форма 1'!E64</f>
        <v>С-ОПИ-17</v>
      </c>
      <c r="F64" s="58">
        <f>'Форма 1'!J64+'Форма 1'!K64</f>
        <v>0</v>
      </c>
      <c r="G64" s="37"/>
      <c r="H64" s="38"/>
      <c r="I64" s="38"/>
      <c r="J64" s="141"/>
      <c r="K64" s="141"/>
      <c r="L64" s="141"/>
      <c r="M64" s="141"/>
      <c r="N64" s="141"/>
      <c r="O64" s="205">
        <f t="shared" si="1"/>
        <v>0</v>
      </c>
      <c r="P64" s="205">
        <f t="shared" si="2"/>
        <v>0</v>
      </c>
      <c r="Q64" s="48" t="str">
        <f t="shared" si="6"/>
        <v> </v>
      </c>
    </row>
    <row r="65" spans="1:17" ht="26.25">
      <c r="A65" s="123" t="str">
        <f>'Форма 1'!A65</f>
        <v>РФ</v>
      </c>
      <c r="B65" s="203" t="str">
        <f>'Форма 1'!B65</f>
        <v>02.03.03</v>
      </c>
      <c r="C65" s="204" t="str">
        <f>'Форма 1'!C65</f>
        <v>Математическое обеспечение и администрирование информационных систем</v>
      </c>
      <c r="D65" s="204">
        <f>'Форма 1'!D65</f>
        <v>2</v>
      </c>
      <c r="E65" s="204" t="str">
        <f>'Форма 1'!E65</f>
        <v>Б-МО-20</v>
      </c>
      <c r="F65" s="58">
        <f>'Форма 1'!J65+'Форма 1'!K65</f>
        <v>12</v>
      </c>
      <c r="G65" s="37"/>
      <c r="H65" s="38"/>
      <c r="I65" s="38"/>
      <c r="J65" s="141"/>
      <c r="K65" s="141"/>
      <c r="L65" s="141"/>
      <c r="M65" s="141"/>
      <c r="N65" s="141"/>
      <c r="O65" s="205">
        <f aca="true" t="shared" si="7" ref="O65:O91">IF(AND(SUM(J65:M65)=0,F65=0),0,SUM(J65:M65)/F65)</f>
        <v>0</v>
      </c>
      <c r="P65" s="205">
        <f aca="true" t="shared" si="8" ref="P65:P91">IF(AND(SUM(J65:K65)=0,F65=0),0,SUM(J65:K65)/F65)</f>
        <v>0</v>
      </c>
      <c r="Q65" s="48" t="str">
        <f aca="true" t="shared" si="9" ref="Q65:Q98">IF(F65=SUM(G65:H65,J65:N65)," ","ОШИБКА")</f>
        <v>ОШИБКА</v>
      </c>
    </row>
    <row r="66" spans="1:17" ht="26.25">
      <c r="A66" s="123" t="str">
        <f>'Форма 1'!A66</f>
        <v>РС</v>
      </c>
      <c r="B66" s="203" t="str">
        <f>'Форма 1'!B66</f>
        <v>02.03.03</v>
      </c>
      <c r="C66" s="204" t="str">
        <f>'Форма 1'!C66</f>
        <v>Математическое обеспечение и администрирование информационных систем</v>
      </c>
      <c r="D66" s="204">
        <f>'Форма 1'!D66</f>
        <v>2</v>
      </c>
      <c r="E66" s="204" t="str">
        <f>'Форма 1'!E66</f>
        <v>Б-МО-20</v>
      </c>
      <c r="F66" s="58">
        <f>'Форма 1'!J66+'Форма 1'!K66</f>
        <v>0</v>
      </c>
      <c r="G66" s="37"/>
      <c r="H66" s="38"/>
      <c r="I66" s="38"/>
      <c r="J66" s="141"/>
      <c r="K66" s="141"/>
      <c r="L66" s="141"/>
      <c r="M66" s="141"/>
      <c r="N66" s="141"/>
      <c r="O66" s="205">
        <f t="shared" si="7"/>
        <v>0</v>
      </c>
      <c r="P66" s="205">
        <f t="shared" si="8"/>
        <v>0</v>
      </c>
      <c r="Q66" s="48" t="str">
        <f t="shared" si="9"/>
        <v> </v>
      </c>
    </row>
    <row r="67" spans="1:17" ht="26.25">
      <c r="A67" s="123" t="str">
        <f>'Форма 1'!A67</f>
        <v>в/б</v>
      </c>
      <c r="B67" s="203" t="str">
        <f>'Форма 1'!B67</f>
        <v>02.03.03</v>
      </c>
      <c r="C67" s="204" t="str">
        <f>'Форма 1'!C67</f>
        <v>Математическое обеспечение и администрирование информационных систем</v>
      </c>
      <c r="D67" s="204">
        <f>'Форма 1'!D67</f>
        <v>2</v>
      </c>
      <c r="E67" s="204" t="str">
        <f>'Форма 1'!E67</f>
        <v>Б-МО-20</v>
      </c>
      <c r="F67" s="58">
        <f>'Форма 1'!J67+'Форма 1'!K67</f>
        <v>0</v>
      </c>
      <c r="G67" s="37"/>
      <c r="H67" s="38"/>
      <c r="I67" s="38"/>
      <c r="J67" s="141"/>
      <c r="K67" s="141"/>
      <c r="L67" s="141"/>
      <c r="M67" s="141"/>
      <c r="N67" s="141"/>
      <c r="O67" s="205">
        <f t="shared" si="7"/>
        <v>0</v>
      </c>
      <c r="P67" s="205">
        <f t="shared" si="8"/>
        <v>0</v>
      </c>
      <c r="Q67" s="48" t="str">
        <f t="shared" si="9"/>
        <v> </v>
      </c>
    </row>
    <row r="68" spans="1:17" ht="13.5" customHeight="1">
      <c r="A68" s="123" t="str">
        <f>'Форма 1'!A68</f>
        <v>РФ</v>
      </c>
      <c r="B68" s="203" t="str">
        <f>'Форма 1'!B68</f>
        <v>01.03.02.</v>
      </c>
      <c r="C68" s="204" t="str">
        <f>'Форма 1'!C68</f>
        <v>Прикладная математика и информатика</v>
      </c>
      <c r="D68" s="204">
        <f>'Форма 1'!D68</f>
        <v>1</v>
      </c>
      <c r="E68" s="204" t="str">
        <f>'Форма 1'!E68</f>
        <v>Б-ПМ-21</v>
      </c>
      <c r="F68" s="58">
        <f>'Форма 1'!J68+'Форма 1'!K68</f>
        <v>10</v>
      </c>
      <c r="G68" s="37"/>
      <c r="H68" s="38">
        <v>1</v>
      </c>
      <c r="I68" s="38" t="s">
        <v>1071</v>
      </c>
      <c r="J68" s="141"/>
      <c r="K68" s="141"/>
      <c r="L68" s="141"/>
      <c r="M68" s="141"/>
      <c r="N68" s="141"/>
      <c r="O68" s="205">
        <f t="shared" si="7"/>
        <v>0</v>
      </c>
      <c r="P68" s="205">
        <f t="shared" si="8"/>
        <v>0</v>
      </c>
      <c r="Q68" s="48" t="str">
        <f t="shared" si="9"/>
        <v>ОШИБКА</v>
      </c>
    </row>
    <row r="69" spans="1:17" ht="13.5" customHeight="1">
      <c r="A69" s="123" t="str">
        <f>'Форма 1'!A69</f>
        <v>РС</v>
      </c>
      <c r="B69" s="203" t="str">
        <f>'Форма 1'!B69</f>
        <v>01.03.02.</v>
      </c>
      <c r="C69" s="204" t="str">
        <f>'Форма 1'!C69</f>
        <v>Прикладная математика и информатика</v>
      </c>
      <c r="D69" s="204">
        <f>'Форма 1'!D69</f>
        <v>1</v>
      </c>
      <c r="E69" s="204" t="str">
        <f>'Форма 1'!E69</f>
        <v>Б-ПМ-21</v>
      </c>
      <c r="F69" s="58">
        <f>'Форма 1'!J69+'Форма 1'!K69</f>
        <v>0</v>
      </c>
      <c r="G69" s="37"/>
      <c r="H69" s="38"/>
      <c r="I69" s="38"/>
      <c r="J69" s="141"/>
      <c r="K69" s="141"/>
      <c r="L69" s="141"/>
      <c r="M69" s="141"/>
      <c r="N69" s="141"/>
      <c r="O69" s="205">
        <f t="shared" si="7"/>
        <v>0</v>
      </c>
      <c r="P69" s="205">
        <f t="shared" si="8"/>
        <v>0</v>
      </c>
      <c r="Q69" s="48" t="str">
        <f t="shared" si="9"/>
        <v> </v>
      </c>
    </row>
    <row r="70" spans="1:17" ht="13.5" customHeight="1">
      <c r="A70" s="123" t="str">
        <f>'Форма 1'!A70</f>
        <v>в/б</v>
      </c>
      <c r="B70" s="203" t="str">
        <f>'Форма 1'!B70</f>
        <v>01.03.02.</v>
      </c>
      <c r="C70" s="204" t="str">
        <f>'Форма 1'!C70</f>
        <v>Прикладная математика и информатика</v>
      </c>
      <c r="D70" s="204">
        <f>'Форма 1'!D70</f>
        <v>1</v>
      </c>
      <c r="E70" s="204" t="str">
        <f>'Форма 1'!E70</f>
        <v>Б-ПМ-21</v>
      </c>
      <c r="F70" s="58">
        <f>'Форма 1'!J70+'Форма 1'!K70</f>
        <v>0</v>
      </c>
      <c r="G70" s="37"/>
      <c r="H70" s="38"/>
      <c r="I70" s="38"/>
      <c r="J70" s="141"/>
      <c r="K70" s="141"/>
      <c r="L70" s="141"/>
      <c r="M70" s="141"/>
      <c r="N70" s="141"/>
      <c r="O70" s="205">
        <f t="shared" si="7"/>
        <v>0</v>
      </c>
      <c r="P70" s="205">
        <f t="shared" si="8"/>
        <v>0</v>
      </c>
      <c r="Q70" s="48" t="str">
        <f t="shared" si="9"/>
        <v> </v>
      </c>
    </row>
    <row r="71" spans="1:17" ht="13.5" customHeight="1">
      <c r="A71" s="123" t="str">
        <f>'Форма 1'!A71</f>
        <v>РФ</v>
      </c>
      <c r="B71" s="203" t="str">
        <f>'Форма 1'!B71</f>
        <v>01.03.02.</v>
      </c>
      <c r="C71" s="204" t="str">
        <f>'Форма 1'!C71</f>
        <v>Прикладная математика и информатика</v>
      </c>
      <c r="D71" s="204">
        <f>'Форма 1'!D71</f>
        <v>2</v>
      </c>
      <c r="E71" s="204" t="str">
        <f>'Форма 1'!E71</f>
        <v>Б-ПМ-20</v>
      </c>
      <c r="F71" s="58">
        <f>'Форма 1'!J71+'Форма 1'!K71</f>
        <v>13</v>
      </c>
      <c r="G71" s="37"/>
      <c r="H71" s="38"/>
      <c r="I71" s="38"/>
      <c r="J71" s="141"/>
      <c r="K71" s="141"/>
      <c r="L71" s="141"/>
      <c r="M71" s="141"/>
      <c r="N71" s="141"/>
      <c r="O71" s="205">
        <f t="shared" si="7"/>
        <v>0</v>
      </c>
      <c r="P71" s="205">
        <f t="shared" si="8"/>
        <v>0</v>
      </c>
      <c r="Q71" s="48" t="str">
        <f t="shared" si="9"/>
        <v>ОШИБКА</v>
      </c>
    </row>
    <row r="72" spans="1:17" ht="13.5" customHeight="1">
      <c r="A72" s="123" t="str">
        <f>'Форма 1'!A72</f>
        <v>РС</v>
      </c>
      <c r="B72" s="203" t="str">
        <f>'Форма 1'!B72</f>
        <v>01.03.02.</v>
      </c>
      <c r="C72" s="204" t="str">
        <f>'Форма 1'!C72</f>
        <v>Прикладная математика и информатика</v>
      </c>
      <c r="D72" s="204">
        <f>'Форма 1'!D72</f>
        <v>2</v>
      </c>
      <c r="E72" s="204" t="str">
        <f>'Форма 1'!E72</f>
        <v>Б-ПМ-20</v>
      </c>
      <c r="F72" s="58">
        <f>'Форма 1'!J72+'Форма 1'!K72</f>
        <v>0</v>
      </c>
      <c r="G72" s="37"/>
      <c r="H72" s="38"/>
      <c r="I72" s="38"/>
      <c r="J72" s="141"/>
      <c r="K72" s="141"/>
      <c r="L72" s="141"/>
      <c r="M72" s="141"/>
      <c r="N72" s="141"/>
      <c r="O72" s="205">
        <f t="shared" si="7"/>
        <v>0</v>
      </c>
      <c r="P72" s="205">
        <f t="shared" si="8"/>
        <v>0</v>
      </c>
      <c r="Q72" s="48" t="str">
        <f t="shared" si="9"/>
        <v> </v>
      </c>
    </row>
    <row r="73" spans="1:17" ht="13.5" customHeight="1">
      <c r="A73" s="123" t="str">
        <f>'Форма 1'!A73</f>
        <v>в/б</v>
      </c>
      <c r="B73" s="203" t="str">
        <f>'Форма 1'!B73</f>
        <v>01.03.02.</v>
      </c>
      <c r="C73" s="204" t="str">
        <f>'Форма 1'!C73</f>
        <v>Прикладная математика и информатика</v>
      </c>
      <c r="D73" s="204">
        <f>'Форма 1'!D73</f>
        <v>2</v>
      </c>
      <c r="E73" s="204" t="str">
        <f>'Форма 1'!E73</f>
        <v>Б-ПМ-20</v>
      </c>
      <c r="F73" s="58">
        <f>'Форма 1'!J73+'Форма 1'!K73</f>
        <v>0</v>
      </c>
      <c r="G73" s="37"/>
      <c r="H73" s="38"/>
      <c r="I73" s="38"/>
      <c r="J73" s="141"/>
      <c r="K73" s="141"/>
      <c r="L73" s="141"/>
      <c r="M73" s="141"/>
      <c r="N73" s="141"/>
      <c r="O73" s="205">
        <f t="shared" si="7"/>
        <v>0</v>
      </c>
      <c r="P73" s="205">
        <f t="shared" si="8"/>
        <v>0</v>
      </c>
      <c r="Q73" s="48" t="str">
        <f t="shared" si="9"/>
        <v> </v>
      </c>
    </row>
    <row r="74" spans="1:17" ht="13.5" customHeight="1">
      <c r="A74" s="123" t="str">
        <f>'Форма 1'!A74</f>
        <v>РФ</v>
      </c>
      <c r="B74" s="203" t="str">
        <f>'Форма 1'!B74</f>
        <v>01.03.02.</v>
      </c>
      <c r="C74" s="204" t="str">
        <f>'Форма 1'!C74</f>
        <v>Прикладная математика и информатика</v>
      </c>
      <c r="D74" s="204">
        <f>'Форма 1'!D74</f>
        <v>3</v>
      </c>
      <c r="E74" s="204" t="str">
        <f>'Форма 1'!E74</f>
        <v>Б-ПМ-19</v>
      </c>
      <c r="F74" s="58">
        <f>'Форма 1'!J74+'Форма 1'!K74</f>
        <v>17</v>
      </c>
      <c r="G74" s="37"/>
      <c r="H74" s="38"/>
      <c r="I74" s="38"/>
      <c r="J74" s="141"/>
      <c r="K74" s="141"/>
      <c r="L74" s="141"/>
      <c r="M74" s="141"/>
      <c r="N74" s="141"/>
      <c r="O74" s="205">
        <f t="shared" si="7"/>
        <v>0</v>
      </c>
      <c r="P74" s="205">
        <f t="shared" si="8"/>
        <v>0</v>
      </c>
      <c r="Q74" s="48" t="str">
        <f t="shared" si="9"/>
        <v>ОШИБКА</v>
      </c>
    </row>
    <row r="75" spans="1:17" ht="13.5" customHeight="1">
      <c r="A75" s="123" t="str">
        <f>'Форма 1'!A75</f>
        <v>РС</v>
      </c>
      <c r="B75" s="203" t="str">
        <f>'Форма 1'!B75</f>
        <v>01.03.02.</v>
      </c>
      <c r="C75" s="204" t="str">
        <f>'Форма 1'!C75</f>
        <v>Прикладная математика и информатика</v>
      </c>
      <c r="D75" s="204">
        <f>'Форма 1'!D75</f>
        <v>3</v>
      </c>
      <c r="E75" s="204" t="str">
        <f>'Форма 1'!E75</f>
        <v>Б-ПМ-19</v>
      </c>
      <c r="F75" s="58">
        <f>'Форма 1'!J75+'Форма 1'!K75</f>
        <v>0</v>
      </c>
      <c r="G75" s="37"/>
      <c r="H75" s="38"/>
      <c r="I75" s="38"/>
      <c r="J75" s="141"/>
      <c r="K75" s="141"/>
      <c r="L75" s="141"/>
      <c r="M75" s="141"/>
      <c r="N75" s="141"/>
      <c r="O75" s="205">
        <f t="shared" si="7"/>
        <v>0</v>
      </c>
      <c r="P75" s="205">
        <f t="shared" si="8"/>
        <v>0</v>
      </c>
      <c r="Q75" s="48" t="str">
        <f t="shared" si="9"/>
        <v> </v>
      </c>
    </row>
    <row r="76" spans="1:17" ht="13.5" customHeight="1">
      <c r="A76" s="123" t="str">
        <f>'Форма 1'!A76</f>
        <v>в/б</v>
      </c>
      <c r="B76" s="203" t="str">
        <f>'Форма 1'!B76</f>
        <v>01.03.02.</v>
      </c>
      <c r="C76" s="204" t="str">
        <f>'Форма 1'!C76</f>
        <v>Прикладная математика и информатика</v>
      </c>
      <c r="D76" s="204">
        <f>'Форма 1'!D76</f>
        <v>3</v>
      </c>
      <c r="E76" s="204" t="str">
        <f>'Форма 1'!E76</f>
        <v>Б-ПМ-19</v>
      </c>
      <c r="F76" s="58">
        <f>'Форма 1'!J76+'Форма 1'!K76</f>
        <v>0</v>
      </c>
      <c r="G76" s="37"/>
      <c r="H76" s="38"/>
      <c r="I76" s="38"/>
      <c r="J76" s="141"/>
      <c r="K76" s="141"/>
      <c r="L76" s="141"/>
      <c r="M76" s="141"/>
      <c r="N76" s="141"/>
      <c r="O76" s="205">
        <f t="shared" si="7"/>
        <v>0</v>
      </c>
      <c r="P76" s="205">
        <f t="shared" si="8"/>
        <v>0</v>
      </c>
      <c r="Q76" s="48" t="str">
        <f t="shared" si="9"/>
        <v> </v>
      </c>
    </row>
    <row r="77" spans="1:17" ht="13.5" customHeight="1">
      <c r="A77" s="123" t="str">
        <f>'Форма 1'!A77</f>
        <v>РФ</v>
      </c>
      <c r="B77" s="203" t="str">
        <f>'Форма 1'!B77</f>
        <v>01.03.02.</v>
      </c>
      <c r="C77" s="204" t="str">
        <f>'Форма 1'!C77</f>
        <v>Прикладная математика и информатика</v>
      </c>
      <c r="D77" s="204">
        <f>'Форма 1'!D77</f>
        <v>4</v>
      </c>
      <c r="E77" s="204" t="str">
        <f>'Форма 1'!E77</f>
        <v>БА-ПМ-18</v>
      </c>
      <c r="F77" s="58">
        <f>'Форма 1'!J77+'Форма 1'!K77</f>
        <v>15</v>
      </c>
      <c r="G77" s="37"/>
      <c r="H77" s="38"/>
      <c r="I77" s="38"/>
      <c r="J77" s="141"/>
      <c r="K77" s="141"/>
      <c r="L77" s="141"/>
      <c r="M77" s="141"/>
      <c r="N77" s="141"/>
      <c r="O77" s="205">
        <f t="shared" si="7"/>
        <v>0</v>
      </c>
      <c r="P77" s="205">
        <f t="shared" si="8"/>
        <v>0</v>
      </c>
      <c r="Q77" s="48" t="str">
        <f t="shared" si="9"/>
        <v>ОШИБКА</v>
      </c>
    </row>
    <row r="78" spans="1:17" ht="13.5" customHeight="1">
      <c r="A78" s="123" t="str">
        <f>'Форма 1'!A78</f>
        <v>РС</v>
      </c>
      <c r="B78" s="203" t="str">
        <f>'Форма 1'!B78</f>
        <v>01.03.02.</v>
      </c>
      <c r="C78" s="204" t="str">
        <f>'Форма 1'!C78</f>
        <v>Прикладная математика и информатика</v>
      </c>
      <c r="D78" s="204">
        <f>'Форма 1'!D78</f>
        <v>4</v>
      </c>
      <c r="E78" s="204" t="str">
        <f>'Форма 1'!E78</f>
        <v>БА-ПМ-18</v>
      </c>
      <c r="F78" s="58">
        <f>'Форма 1'!J78+'Форма 1'!K78</f>
        <v>0</v>
      </c>
      <c r="G78" s="37"/>
      <c r="H78" s="38"/>
      <c r="I78" s="38"/>
      <c r="J78" s="141"/>
      <c r="K78" s="141"/>
      <c r="L78" s="141"/>
      <c r="M78" s="141"/>
      <c r="N78" s="141"/>
      <c r="O78" s="205">
        <f t="shared" si="7"/>
        <v>0</v>
      </c>
      <c r="P78" s="205">
        <f t="shared" si="8"/>
        <v>0</v>
      </c>
      <c r="Q78" s="48" t="str">
        <f t="shared" si="9"/>
        <v> </v>
      </c>
    </row>
    <row r="79" spans="1:17" ht="13.5" customHeight="1">
      <c r="A79" s="123" t="str">
        <f>'Форма 1'!A79</f>
        <v>в/б</v>
      </c>
      <c r="B79" s="203" t="str">
        <f>'Форма 1'!B79</f>
        <v>01.03.02.</v>
      </c>
      <c r="C79" s="204" t="str">
        <f>'Форма 1'!C79</f>
        <v>Прикладная математика и информатика</v>
      </c>
      <c r="D79" s="204">
        <f>'Форма 1'!D79</f>
        <v>4</v>
      </c>
      <c r="E79" s="204" t="str">
        <f>'Форма 1'!E79</f>
        <v>БА-ПМ-18</v>
      </c>
      <c r="F79" s="58">
        <f>'Форма 1'!J79+'Форма 1'!K79</f>
        <v>0</v>
      </c>
      <c r="G79" s="37"/>
      <c r="H79" s="38"/>
      <c r="I79" s="38"/>
      <c r="J79" s="141"/>
      <c r="K79" s="141"/>
      <c r="L79" s="141"/>
      <c r="M79" s="141"/>
      <c r="N79" s="141"/>
      <c r="O79" s="205">
        <f t="shared" si="7"/>
        <v>0</v>
      </c>
      <c r="P79" s="205">
        <f t="shared" si="8"/>
        <v>0</v>
      </c>
      <c r="Q79" s="48" t="str">
        <f t="shared" si="9"/>
        <v> </v>
      </c>
    </row>
    <row r="80" spans="1:17" ht="26.25">
      <c r="A80" s="123" t="str">
        <f>'Форма 1'!A80</f>
        <v>РФ</v>
      </c>
      <c r="B80" s="203" t="str">
        <f>'Форма 1'!B80</f>
        <v>44.03.05</v>
      </c>
      <c r="C80" s="204" t="str">
        <f>'Форма 1'!C80</f>
        <v>Педагогическое образование (с двумя профилями подготовки)</v>
      </c>
      <c r="D80" s="204">
        <f>'Форма 1'!D80</f>
        <v>1</v>
      </c>
      <c r="E80" s="204" t="str">
        <f>'Форма 1'!E80</f>
        <v>Б-ПО-21</v>
      </c>
      <c r="F80" s="58">
        <f>'Форма 1'!J80+'Форма 1'!K80</f>
        <v>13</v>
      </c>
      <c r="G80" s="37"/>
      <c r="H80" s="38"/>
      <c r="I80" s="38"/>
      <c r="J80" s="141"/>
      <c r="K80" s="141"/>
      <c r="L80" s="141"/>
      <c r="M80" s="141"/>
      <c r="N80" s="141"/>
      <c r="O80" s="205">
        <f t="shared" si="7"/>
        <v>0</v>
      </c>
      <c r="P80" s="205">
        <f t="shared" si="8"/>
        <v>0</v>
      </c>
      <c r="Q80" s="48" t="str">
        <f t="shared" si="9"/>
        <v>ОШИБКА</v>
      </c>
    </row>
    <row r="81" spans="1:17" ht="26.25">
      <c r="A81" s="123" t="str">
        <f>'Форма 1'!A81</f>
        <v>РС</v>
      </c>
      <c r="B81" s="203" t="str">
        <f>'Форма 1'!B81</f>
        <v>44.03.05</v>
      </c>
      <c r="C81" s="204" t="str">
        <f>'Форма 1'!C81</f>
        <v>Педагогическое образование (с двумя профилями подготовки)</v>
      </c>
      <c r="D81" s="204">
        <f>'Форма 1'!D81</f>
        <v>1</v>
      </c>
      <c r="E81" s="204" t="str">
        <f>'Форма 1'!E81</f>
        <v>Б-ПО-21</v>
      </c>
      <c r="F81" s="58">
        <f>'Форма 1'!J81+'Форма 1'!K81</f>
        <v>0</v>
      </c>
      <c r="G81" s="37"/>
      <c r="H81" s="38"/>
      <c r="I81" s="38"/>
      <c r="J81" s="141"/>
      <c r="K81" s="141"/>
      <c r="L81" s="141"/>
      <c r="M81" s="141"/>
      <c r="N81" s="141"/>
      <c r="O81" s="205">
        <f t="shared" si="7"/>
        <v>0</v>
      </c>
      <c r="P81" s="205">
        <f t="shared" si="8"/>
        <v>0</v>
      </c>
      <c r="Q81" s="48" t="str">
        <f t="shared" si="9"/>
        <v> </v>
      </c>
    </row>
    <row r="82" spans="1:17" ht="26.25">
      <c r="A82" s="123" t="str">
        <f>'Форма 1'!A82</f>
        <v>в/б</v>
      </c>
      <c r="B82" s="203" t="str">
        <f>'Форма 1'!B82</f>
        <v>44.03.05</v>
      </c>
      <c r="C82" s="204" t="str">
        <f>'Форма 1'!C82</f>
        <v>Педагогическое образование (с двумя профилями подготовки)</v>
      </c>
      <c r="D82" s="204">
        <f>'Форма 1'!D82</f>
        <v>1</v>
      </c>
      <c r="E82" s="204" t="str">
        <f>'Форма 1'!E82</f>
        <v>Б-ПО-21</v>
      </c>
      <c r="F82" s="58">
        <f>'Форма 1'!J82+'Форма 1'!K82</f>
        <v>0</v>
      </c>
      <c r="G82" s="37"/>
      <c r="H82" s="38"/>
      <c r="I82" s="38"/>
      <c r="J82" s="141"/>
      <c r="K82" s="141"/>
      <c r="L82" s="141"/>
      <c r="M82" s="141"/>
      <c r="N82" s="141"/>
      <c r="O82" s="205">
        <f t="shared" si="7"/>
        <v>0</v>
      </c>
      <c r="P82" s="205">
        <f t="shared" si="8"/>
        <v>0</v>
      </c>
      <c r="Q82" s="48" t="str">
        <f t="shared" si="9"/>
        <v> </v>
      </c>
    </row>
    <row r="83" spans="1:17" ht="26.25">
      <c r="A83" s="123" t="str">
        <f>'Форма 1'!A83</f>
        <v>РФ</v>
      </c>
      <c r="B83" s="203" t="str">
        <f>'Форма 1'!B83</f>
        <v>44.03.05</v>
      </c>
      <c r="C83" s="204" t="str">
        <f>'Форма 1'!C83</f>
        <v>Педагогическое образование (с двумя профилями подготовки)</v>
      </c>
      <c r="D83" s="204">
        <f>'Форма 1'!D83</f>
        <v>2</v>
      </c>
      <c r="E83" s="204" t="str">
        <f>'Форма 1'!E83</f>
        <v>Б-ПО-20</v>
      </c>
      <c r="F83" s="58">
        <f>'Форма 1'!J83+'Форма 1'!K83</f>
        <v>9</v>
      </c>
      <c r="G83" s="37"/>
      <c r="H83" s="38"/>
      <c r="I83" s="38"/>
      <c r="J83" s="141"/>
      <c r="K83" s="141"/>
      <c r="L83" s="141"/>
      <c r="M83" s="141"/>
      <c r="N83" s="141"/>
      <c r="O83" s="205">
        <f t="shared" si="7"/>
        <v>0</v>
      </c>
      <c r="P83" s="205">
        <f t="shared" si="8"/>
        <v>0</v>
      </c>
      <c r="Q83" s="48" t="str">
        <f t="shared" si="9"/>
        <v>ОШИБКА</v>
      </c>
    </row>
    <row r="84" spans="1:17" ht="26.25">
      <c r="A84" s="123" t="str">
        <f>'Форма 1'!A84</f>
        <v>РС</v>
      </c>
      <c r="B84" s="203" t="str">
        <f>'Форма 1'!B84</f>
        <v>44.03.05</v>
      </c>
      <c r="C84" s="204" t="str">
        <f>'Форма 1'!C84</f>
        <v>Педагогическое образование (с двумя профилями подготовки)</v>
      </c>
      <c r="D84" s="204">
        <f>'Форма 1'!D84</f>
        <v>2</v>
      </c>
      <c r="E84" s="204" t="str">
        <f>'Форма 1'!E84</f>
        <v>Б-ПО-20</v>
      </c>
      <c r="F84" s="58">
        <f>'Форма 1'!J84+'Форма 1'!K84</f>
        <v>0</v>
      </c>
      <c r="G84" s="37"/>
      <c r="H84" s="38"/>
      <c r="I84" s="38"/>
      <c r="J84" s="141"/>
      <c r="K84" s="141"/>
      <c r="L84" s="141"/>
      <c r="M84" s="141"/>
      <c r="N84" s="141"/>
      <c r="O84" s="205">
        <f t="shared" si="7"/>
        <v>0</v>
      </c>
      <c r="P84" s="205">
        <f t="shared" si="8"/>
        <v>0</v>
      </c>
      <c r="Q84" s="48" t="str">
        <f t="shared" si="9"/>
        <v> </v>
      </c>
    </row>
    <row r="85" spans="1:17" ht="26.25">
      <c r="A85" s="123" t="str">
        <f>'Форма 1'!A85</f>
        <v>в/б</v>
      </c>
      <c r="B85" s="203" t="str">
        <f>'Форма 1'!B85</f>
        <v>44.03.05</v>
      </c>
      <c r="C85" s="204" t="str">
        <f>'Форма 1'!C85</f>
        <v>Педагогическое образование (с двумя профилями подготовки)</v>
      </c>
      <c r="D85" s="204">
        <f>'Форма 1'!D85</f>
        <v>2</v>
      </c>
      <c r="E85" s="204" t="str">
        <f>'Форма 1'!E85</f>
        <v>Б-ПО-20</v>
      </c>
      <c r="F85" s="58">
        <f>'Форма 1'!J85+'Форма 1'!K85</f>
        <v>0</v>
      </c>
      <c r="G85" s="37"/>
      <c r="H85" s="38"/>
      <c r="I85" s="38"/>
      <c r="J85" s="141"/>
      <c r="K85" s="141"/>
      <c r="L85" s="141"/>
      <c r="M85" s="141"/>
      <c r="N85" s="141"/>
      <c r="O85" s="205">
        <f t="shared" si="7"/>
        <v>0</v>
      </c>
      <c r="P85" s="205">
        <f t="shared" si="8"/>
        <v>0</v>
      </c>
      <c r="Q85" s="48" t="str">
        <f t="shared" si="9"/>
        <v> </v>
      </c>
    </row>
    <row r="86" spans="1:17" ht="14.25">
      <c r="A86" s="123" t="str">
        <f>'Форма 1'!A86</f>
        <v>РФ</v>
      </c>
      <c r="B86" s="203" t="str">
        <f>'Форма 1'!B86</f>
        <v>45.03.01</v>
      </c>
      <c r="C86" s="204" t="str">
        <f>'Форма 1'!C86</f>
        <v>Филология</v>
      </c>
      <c r="D86" s="204">
        <f>'Форма 1'!D86</f>
        <v>1</v>
      </c>
      <c r="E86" s="204" t="str">
        <f>'Форма 1'!E86</f>
        <v>Б-АФ-21</v>
      </c>
      <c r="F86" s="58">
        <f>'Форма 1'!J86+'Форма 1'!K86</f>
        <v>14</v>
      </c>
      <c r="G86" s="37"/>
      <c r="H86" s="38">
        <v>1</v>
      </c>
      <c r="I86" s="38" t="s">
        <v>1072</v>
      </c>
      <c r="J86" s="141"/>
      <c r="K86" s="141"/>
      <c r="L86" s="141"/>
      <c r="M86" s="141"/>
      <c r="N86" s="141"/>
      <c r="O86" s="205">
        <f t="shared" si="7"/>
        <v>0</v>
      </c>
      <c r="P86" s="205">
        <f t="shared" si="8"/>
        <v>0</v>
      </c>
      <c r="Q86" s="48" t="str">
        <f t="shared" si="9"/>
        <v>ОШИБКА</v>
      </c>
    </row>
    <row r="87" spans="1:17" ht="13.5" customHeight="1">
      <c r="A87" s="123" t="str">
        <f>'Форма 1'!A87</f>
        <v>РС</v>
      </c>
      <c r="B87" s="203" t="str">
        <f>'Форма 1'!B87</f>
        <v>45.03.01</v>
      </c>
      <c r="C87" s="204" t="str">
        <f>'Форма 1'!C87</f>
        <v>Филология</v>
      </c>
      <c r="D87" s="204">
        <f>'Форма 1'!D87</f>
        <v>1</v>
      </c>
      <c r="E87" s="204" t="str">
        <f>'Форма 1'!E87</f>
        <v>Б-АФ-21</v>
      </c>
      <c r="F87" s="58">
        <f>'Форма 1'!J87+'Форма 1'!K87</f>
        <v>0</v>
      </c>
      <c r="G87" s="37"/>
      <c r="H87" s="38"/>
      <c r="I87" s="38"/>
      <c r="J87" s="141"/>
      <c r="K87" s="141"/>
      <c r="L87" s="141"/>
      <c r="M87" s="141"/>
      <c r="N87" s="141"/>
      <c r="O87" s="205">
        <f t="shared" si="7"/>
        <v>0</v>
      </c>
      <c r="P87" s="205">
        <f t="shared" si="8"/>
        <v>0</v>
      </c>
      <c r="Q87" s="48" t="str">
        <f t="shared" si="9"/>
        <v> </v>
      </c>
    </row>
    <row r="88" spans="1:17" ht="13.5" customHeight="1">
      <c r="A88" s="123" t="str">
        <f>'Форма 1'!A88</f>
        <v>в/б</v>
      </c>
      <c r="B88" s="203" t="str">
        <f>'Форма 1'!B88</f>
        <v>45.03.01</v>
      </c>
      <c r="C88" s="204" t="str">
        <f>'Форма 1'!C88</f>
        <v>Филология</v>
      </c>
      <c r="D88" s="204">
        <f>'Форма 1'!D88</f>
        <v>1</v>
      </c>
      <c r="E88" s="204" t="str">
        <f>'Форма 1'!E88</f>
        <v>Б-АФ-21</v>
      </c>
      <c r="F88" s="58">
        <f>'Форма 1'!J88+'Форма 1'!K88</f>
        <v>0</v>
      </c>
      <c r="G88" s="37"/>
      <c r="H88" s="38"/>
      <c r="I88" s="38"/>
      <c r="J88" s="141"/>
      <c r="K88" s="141"/>
      <c r="L88" s="141"/>
      <c r="M88" s="141"/>
      <c r="N88" s="141"/>
      <c r="O88" s="205">
        <f t="shared" si="7"/>
        <v>0</v>
      </c>
      <c r="P88" s="205">
        <f t="shared" si="8"/>
        <v>0</v>
      </c>
      <c r="Q88" s="48" t="str">
        <f t="shared" si="9"/>
        <v> </v>
      </c>
    </row>
    <row r="89" spans="1:17" ht="13.5" customHeight="1">
      <c r="A89" s="123" t="str">
        <f>'Форма 1'!A89</f>
        <v>РФ</v>
      </c>
      <c r="B89" s="203" t="str">
        <f>'Форма 1'!B89</f>
        <v>45.03.01</v>
      </c>
      <c r="C89" s="204" t="str">
        <f>'Форма 1'!C89</f>
        <v>Филология</v>
      </c>
      <c r="D89" s="204">
        <f>'Форма 1'!D89</f>
        <v>2</v>
      </c>
      <c r="E89" s="204" t="str">
        <f>'Форма 1'!E89</f>
        <v>БА-АФ-20</v>
      </c>
      <c r="F89" s="58">
        <f>'Форма 1'!J89+'Форма 1'!K89</f>
        <v>9</v>
      </c>
      <c r="G89" s="37"/>
      <c r="H89" s="38"/>
      <c r="I89" s="38"/>
      <c r="J89" s="141"/>
      <c r="K89" s="141"/>
      <c r="L89" s="141"/>
      <c r="M89" s="141"/>
      <c r="N89" s="141"/>
      <c r="O89" s="205">
        <f t="shared" si="7"/>
        <v>0</v>
      </c>
      <c r="P89" s="205">
        <f t="shared" si="8"/>
        <v>0</v>
      </c>
      <c r="Q89" s="48" t="str">
        <f t="shared" si="9"/>
        <v>ОШИБКА</v>
      </c>
    </row>
    <row r="90" spans="1:17" ht="13.5" customHeight="1">
      <c r="A90" s="123" t="str">
        <f>'Форма 1'!A90</f>
        <v>РС</v>
      </c>
      <c r="B90" s="203" t="str">
        <f>'Форма 1'!B90</f>
        <v>45.03.01</v>
      </c>
      <c r="C90" s="204" t="str">
        <f>'Форма 1'!C90</f>
        <v>Филология</v>
      </c>
      <c r="D90" s="204">
        <f>'Форма 1'!D90</f>
        <v>2</v>
      </c>
      <c r="E90" s="204" t="str">
        <f>'Форма 1'!E90</f>
        <v>БА-АФ-20</v>
      </c>
      <c r="F90" s="58">
        <f>'Форма 1'!J90+'Форма 1'!K90</f>
        <v>0</v>
      </c>
      <c r="G90" s="37"/>
      <c r="H90" s="38"/>
      <c r="I90" s="38"/>
      <c r="J90" s="141"/>
      <c r="K90" s="141"/>
      <c r="L90" s="141"/>
      <c r="M90" s="141"/>
      <c r="N90" s="141"/>
      <c r="O90" s="205">
        <f t="shared" si="7"/>
        <v>0</v>
      </c>
      <c r="P90" s="205">
        <f t="shared" si="8"/>
        <v>0</v>
      </c>
      <c r="Q90" s="48" t="str">
        <f t="shared" si="9"/>
        <v> </v>
      </c>
    </row>
    <row r="91" spans="1:17" ht="13.5" customHeight="1">
      <c r="A91" s="123" t="str">
        <f>'Форма 1'!A91</f>
        <v>в/б</v>
      </c>
      <c r="B91" s="203" t="str">
        <f>'Форма 1'!B91</f>
        <v>45.03.01</v>
      </c>
      <c r="C91" s="204" t="str">
        <f>'Форма 1'!C91</f>
        <v>Филология</v>
      </c>
      <c r="D91" s="204">
        <f>'Форма 1'!D91</f>
        <v>2</v>
      </c>
      <c r="E91" s="204" t="str">
        <f>'Форма 1'!E91</f>
        <v>БА-АФ-20</v>
      </c>
      <c r="F91" s="58">
        <f>'Форма 1'!J91+'Форма 1'!K91</f>
        <v>0</v>
      </c>
      <c r="G91" s="37"/>
      <c r="H91" s="38"/>
      <c r="I91" s="38"/>
      <c r="J91" s="141"/>
      <c r="K91" s="141"/>
      <c r="L91" s="141"/>
      <c r="M91" s="141"/>
      <c r="N91" s="141"/>
      <c r="O91" s="205">
        <f t="shared" si="7"/>
        <v>0</v>
      </c>
      <c r="P91" s="205">
        <f t="shared" si="8"/>
        <v>0</v>
      </c>
      <c r="Q91" s="48" t="str">
        <f t="shared" si="9"/>
        <v> </v>
      </c>
    </row>
    <row r="92" spans="1:17" ht="13.5" customHeight="1">
      <c r="A92" s="123" t="str">
        <f>'Форма 1'!A92</f>
        <v>РФ</v>
      </c>
      <c r="B92" s="203" t="str">
        <f>'Форма 1'!B92</f>
        <v>45.03.01</v>
      </c>
      <c r="C92" s="204" t="str">
        <f>'Форма 1'!C92</f>
        <v>Филология</v>
      </c>
      <c r="D92" s="204">
        <f>'Форма 1'!D92</f>
        <v>3</v>
      </c>
      <c r="E92" s="204" t="str">
        <f>'Форма 1'!E92</f>
        <v>БА-АФ-19</v>
      </c>
      <c r="F92" s="58">
        <f>'Форма 1'!J92+'Форма 1'!K92</f>
        <v>10</v>
      </c>
      <c r="G92" s="37"/>
      <c r="H92" s="38"/>
      <c r="I92" s="38"/>
      <c r="J92" s="141"/>
      <c r="K92" s="141"/>
      <c r="L92" s="141"/>
      <c r="M92" s="141"/>
      <c r="N92" s="141"/>
      <c r="O92" s="205">
        <f aca="true" t="shared" si="10" ref="O92:O97">IF(AND(SUM(J92:M92)=0,F92=0),0,SUM(J92:M92)/F92)</f>
        <v>0</v>
      </c>
      <c r="P92" s="205">
        <f aca="true" t="shared" si="11" ref="P92:P97">IF(AND(SUM(J92:K92)=0,F92=0),0,SUM(J92:K92)/F92)</f>
        <v>0</v>
      </c>
      <c r="Q92" s="48" t="str">
        <f aca="true" t="shared" si="12" ref="Q92:Q97">IF(F92=SUM(G92:H92,J92:N92)," ","ОШИБКА")</f>
        <v>ОШИБКА</v>
      </c>
    </row>
    <row r="93" spans="1:17" ht="13.5" customHeight="1">
      <c r="A93" s="123" t="str">
        <f>'Форма 1'!A93</f>
        <v>РС</v>
      </c>
      <c r="B93" s="203" t="str">
        <f>'Форма 1'!B93</f>
        <v>45.03.01</v>
      </c>
      <c r="C93" s="204" t="str">
        <f>'Форма 1'!C93</f>
        <v>Филология</v>
      </c>
      <c r="D93" s="204">
        <f>'Форма 1'!D93</f>
        <v>3</v>
      </c>
      <c r="E93" s="204" t="str">
        <f>'Форма 1'!E93</f>
        <v>БА-АФ-19</v>
      </c>
      <c r="F93" s="58">
        <f>'Форма 1'!J93+'Форма 1'!K93</f>
        <v>0</v>
      </c>
      <c r="G93" s="37"/>
      <c r="H93" s="38"/>
      <c r="I93" s="38"/>
      <c r="J93" s="38"/>
      <c r="K93" s="38"/>
      <c r="L93" s="38"/>
      <c r="M93" s="38"/>
      <c r="N93" s="38"/>
      <c r="O93" s="205">
        <f t="shared" si="10"/>
        <v>0</v>
      </c>
      <c r="P93" s="205">
        <f t="shared" si="11"/>
        <v>0</v>
      </c>
      <c r="Q93" s="48" t="str">
        <f t="shared" si="12"/>
        <v> </v>
      </c>
    </row>
    <row r="94" spans="1:17" ht="13.5" customHeight="1">
      <c r="A94" s="123" t="str">
        <f>'Форма 1'!A94</f>
        <v>в/б</v>
      </c>
      <c r="B94" s="203" t="str">
        <f>'Форма 1'!B94</f>
        <v>45.03.01</v>
      </c>
      <c r="C94" s="204" t="str">
        <f>'Форма 1'!C94</f>
        <v>Филология</v>
      </c>
      <c r="D94" s="204">
        <f>'Форма 1'!D94</f>
        <v>3</v>
      </c>
      <c r="E94" s="204" t="str">
        <f>'Форма 1'!E94</f>
        <v>БА-АФ-19</v>
      </c>
      <c r="F94" s="58">
        <f>'Форма 1'!J94+'Форма 1'!K94</f>
        <v>0</v>
      </c>
      <c r="G94" s="37"/>
      <c r="H94" s="38"/>
      <c r="I94" s="38"/>
      <c r="J94" s="141"/>
      <c r="K94" s="141"/>
      <c r="L94" s="141"/>
      <c r="M94" s="141"/>
      <c r="N94" s="141"/>
      <c r="O94" s="205">
        <f t="shared" si="10"/>
        <v>0</v>
      </c>
      <c r="P94" s="205">
        <f t="shared" si="11"/>
        <v>0</v>
      </c>
      <c r="Q94" s="48" t="str">
        <f t="shared" si="12"/>
        <v> </v>
      </c>
    </row>
    <row r="95" spans="1:17" ht="13.5" customHeight="1">
      <c r="A95" s="123" t="str">
        <f>'Форма 1'!A95</f>
        <v>РФ</v>
      </c>
      <c r="B95" s="203" t="str">
        <f>'Форма 1'!B95</f>
        <v>45.03.01</v>
      </c>
      <c r="C95" s="204" t="str">
        <f>'Форма 1'!C95</f>
        <v>Филология</v>
      </c>
      <c r="D95" s="204">
        <f>'Форма 1'!D95</f>
        <v>4</v>
      </c>
      <c r="E95" s="204" t="str">
        <f>'Форма 1'!E95</f>
        <v>БА-АФ-18</v>
      </c>
      <c r="F95" s="58">
        <f>'Форма 1'!J95+'Форма 1'!K95</f>
        <v>8</v>
      </c>
      <c r="G95" s="37"/>
      <c r="H95" s="38"/>
      <c r="I95" s="38"/>
      <c r="J95" s="141"/>
      <c r="K95" s="141"/>
      <c r="L95" s="141"/>
      <c r="M95" s="141"/>
      <c r="N95" s="141"/>
      <c r="O95" s="205">
        <f t="shared" si="10"/>
        <v>0</v>
      </c>
      <c r="P95" s="205">
        <f t="shared" si="11"/>
        <v>0</v>
      </c>
      <c r="Q95" s="48" t="str">
        <f t="shared" si="12"/>
        <v>ОШИБКА</v>
      </c>
    </row>
    <row r="96" spans="1:17" ht="13.5" customHeight="1">
      <c r="A96" s="123" t="str">
        <f>'Форма 1'!A96</f>
        <v>РС</v>
      </c>
      <c r="B96" s="203" t="str">
        <f>'Форма 1'!B96</f>
        <v>45.03.01</v>
      </c>
      <c r="C96" s="204" t="str">
        <f>'Форма 1'!C96</f>
        <v>Филология</v>
      </c>
      <c r="D96" s="204">
        <f>'Форма 1'!D96</f>
        <v>4</v>
      </c>
      <c r="E96" s="204" t="str">
        <f>'Форма 1'!E96</f>
        <v>БА-АФ-18</v>
      </c>
      <c r="F96" s="58">
        <f>'Форма 1'!J96+'Форма 1'!K96</f>
        <v>0</v>
      </c>
      <c r="G96" s="37"/>
      <c r="H96" s="38"/>
      <c r="I96" s="38"/>
      <c r="J96" s="141"/>
      <c r="K96" s="141"/>
      <c r="L96" s="141"/>
      <c r="M96" s="141"/>
      <c r="N96" s="141"/>
      <c r="O96" s="205">
        <f t="shared" si="10"/>
        <v>0</v>
      </c>
      <c r="P96" s="205">
        <f t="shared" si="11"/>
        <v>0</v>
      </c>
      <c r="Q96" s="48" t="str">
        <f t="shared" si="12"/>
        <v> </v>
      </c>
    </row>
    <row r="97" spans="1:17" ht="13.5" customHeight="1">
      <c r="A97" s="123" t="str">
        <f>'Форма 1'!A97</f>
        <v>в/б</v>
      </c>
      <c r="B97" s="203" t="str">
        <f>'Форма 1'!B97</f>
        <v>45.03.01</v>
      </c>
      <c r="C97" s="204" t="str">
        <f>'Форма 1'!C97</f>
        <v>Филология</v>
      </c>
      <c r="D97" s="204">
        <f>'Форма 1'!D97</f>
        <v>4</v>
      </c>
      <c r="E97" s="204" t="str">
        <f>'Форма 1'!E97</f>
        <v>БА-АФ-18</v>
      </c>
      <c r="F97" s="58">
        <f>'Форма 1'!J97+'Форма 1'!K97</f>
        <v>0</v>
      </c>
      <c r="G97" s="37"/>
      <c r="H97" s="38"/>
      <c r="I97" s="38"/>
      <c r="J97" s="38"/>
      <c r="K97" s="38"/>
      <c r="L97" s="38"/>
      <c r="M97" s="38"/>
      <c r="N97" s="38"/>
      <c r="O97" s="205">
        <f t="shared" si="10"/>
        <v>0</v>
      </c>
      <c r="P97" s="205">
        <f t="shared" si="11"/>
        <v>0</v>
      </c>
      <c r="Q97" s="48" t="str">
        <f t="shared" si="12"/>
        <v> </v>
      </c>
    </row>
    <row r="98" spans="1:17" ht="13.5" customHeight="1" thickBot="1">
      <c r="A98" s="123"/>
      <c r="B98" s="203"/>
      <c r="C98" s="204"/>
      <c r="D98" s="204"/>
      <c r="E98" s="204"/>
      <c r="F98" s="58"/>
      <c r="G98" s="37"/>
      <c r="H98" s="38"/>
      <c r="I98" s="38"/>
      <c r="J98" s="38"/>
      <c r="K98" s="38"/>
      <c r="L98" s="38"/>
      <c r="M98" s="38"/>
      <c r="N98" s="38"/>
      <c r="O98" s="522"/>
      <c r="P98" s="522"/>
      <c r="Q98" s="48" t="str">
        <f t="shared" si="9"/>
        <v> </v>
      </c>
    </row>
    <row r="99" spans="1:17" ht="13.5" customHeight="1">
      <c r="A99" s="72" t="s">
        <v>5</v>
      </c>
      <c r="B99" s="56"/>
      <c r="C99" s="56"/>
      <c r="D99" s="56"/>
      <c r="E99" s="56"/>
      <c r="F99" s="56">
        <f>SUMIF(A5:A98,"РФ",F5:F98)</f>
        <v>373</v>
      </c>
      <c r="G99" s="56">
        <f>SUMIF(A5:A98,"РФ",G5:G98)</f>
        <v>0</v>
      </c>
      <c r="H99" s="63">
        <f>SUMIF(A5:A98,"РФ",H5:H98)</f>
        <v>3</v>
      </c>
      <c r="I99" s="63"/>
      <c r="J99" s="63">
        <f>SUMIF(A5:A98,"РФ",J5:J98)</f>
        <v>0</v>
      </c>
      <c r="K99" s="63">
        <f>SUMIF(A5:A98,"РФ",K5:K98)</f>
        <v>0</v>
      </c>
      <c r="L99" s="63">
        <f>SUMIF(A5:A98,"РФ",L5:L98)</f>
        <v>0</v>
      </c>
      <c r="M99" s="63">
        <f>SUMIF(A5:A98,"РФ",M5:M98)</f>
        <v>0</v>
      </c>
      <c r="N99" s="63">
        <f>SUMIF(A5:A98,"РФ",N5:N98)</f>
        <v>0</v>
      </c>
      <c r="O99" s="59">
        <f>IF(AND(SUM(J99:M99)=0,F99=0),0,SUM(J99:M99)/F99)</f>
        <v>0</v>
      </c>
      <c r="P99" s="60">
        <f>IF(AND(SUM(J99:K99)=0,F99=0),0,SUM(J99:K99)/F99)</f>
        <v>0</v>
      </c>
      <c r="Q99" s="48" t="str">
        <f>IF(F99=SUM(G99:H99,J99:N99)," ","ОШИБКА")</f>
        <v>ОШИБКА</v>
      </c>
    </row>
    <row r="100" spans="1:17" ht="13.5" customHeight="1">
      <c r="A100" s="73" t="s">
        <v>6</v>
      </c>
      <c r="B100" s="58"/>
      <c r="C100" s="58"/>
      <c r="D100" s="58"/>
      <c r="E100" s="58"/>
      <c r="F100" s="58">
        <f>SUMIF(A5:A98,"РС",F5:F98)</f>
        <v>0</v>
      </c>
      <c r="G100" s="58">
        <f>SUMIF(A5:A98,"РС",G5:G98)</f>
        <v>0</v>
      </c>
      <c r="H100" s="64">
        <f>SUMIF(A5:A98,"РС",H5:H98)</f>
        <v>0</v>
      </c>
      <c r="I100" s="64"/>
      <c r="J100" s="64">
        <f>SUMIF(A5:A98,"РС",J5:J98)</f>
        <v>0</v>
      </c>
      <c r="K100" s="64">
        <f>SUMIF(A5:A98,"РС",K5:K98)</f>
        <v>0</v>
      </c>
      <c r="L100" s="64">
        <f>SUMIF(A5:A98,"РС",L5:L98)</f>
        <v>0</v>
      </c>
      <c r="M100" s="64">
        <f>SUMIF(A5:A98,"РС",M5:M98)</f>
        <v>0</v>
      </c>
      <c r="N100" s="64">
        <f>SUMIF(A5:A98,"РС",N5:N98)</f>
        <v>0</v>
      </c>
      <c r="O100" s="59">
        <f>IF(AND(SUM(J100:M100)=0,F100=0),0,SUM(J100:M100)/F100)</f>
        <v>0</v>
      </c>
      <c r="P100" s="60">
        <f>IF(AND(SUM(J100:K100)=0,F100=0),0,SUM(J100:K100)/F100)</f>
        <v>0</v>
      </c>
      <c r="Q100" s="48" t="str">
        <f>IF(F100=SUM(G100:H100,J100:N100)," ","ОШИБКА")</f>
        <v> </v>
      </c>
    </row>
    <row r="101" spans="1:17" ht="13.5" customHeight="1">
      <c r="A101" s="73" t="s">
        <v>43</v>
      </c>
      <c r="B101" s="58"/>
      <c r="C101" s="58"/>
      <c r="D101" s="58"/>
      <c r="E101" s="58"/>
      <c r="F101" s="58">
        <f>SUMIF(A5:A98,"в/б",F5:F98)</f>
        <v>1</v>
      </c>
      <c r="G101" s="58">
        <f>SUMIF(A5:A98,"в/б",G5:G98)</f>
        <v>0</v>
      </c>
      <c r="H101" s="64">
        <f>SUMIF(A5:A98,"в/б",H5:H98)</f>
        <v>0</v>
      </c>
      <c r="I101" s="64"/>
      <c r="J101" s="64">
        <f>SUMIF(A5:A98,"в/б",J5:J98)</f>
        <v>0</v>
      </c>
      <c r="K101" s="64">
        <f>SUMIF(A5:A98,"в/б",K5:K98)</f>
        <v>0</v>
      </c>
      <c r="L101" s="64">
        <f>SUMIF(A5:A98,"в/б",L5:L98)</f>
        <v>0</v>
      </c>
      <c r="M101" s="64">
        <f>SUMIF(A5:A98,"в/б",M5:M98)</f>
        <v>0</v>
      </c>
      <c r="N101" s="64">
        <f>SUMIF(A5:A98,"в/б",N5:N98)</f>
        <v>0</v>
      </c>
      <c r="O101" s="59">
        <f>IF(AND(SUM(J101:M101)=0,F101=0),0,SUM(J101:M101)/F101)</f>
        <v>0</v>
      </c>
      <c r="P101" s="60">
        <f>IF(AND(SUM(J101:K101)=0,F101=0),0,SUM(J101:K101)/F101)</f>
        <v>0</v>
      </c>
      <c r="Q101" s="48" t="str">
        <f>IF(F101=SUM(G101:H101,J101:N101)," ","ОШИБКА")</f>
        <v>ОШИБКА</v>
      </c>
    </row>
    <row r="102" spans="1:17" ht="13.5" customHeight="1" thickBot="1">
      <c r="A102" s="74" t="s">
        <v>54</v>
      </c>
      <c r="B102" s="62"/>
      <c r="C102" s="62"/>
      <c r="D102" s="62"/>
      <c r="E102" s="62"/>
      <c r="F102" s="62">
        <f>SUM(F5:F98)</f>
        <v>374</v>
      </c>
      <c r="G102" s="62">
        <f>SUM(G5:G98)</f>
        <v>0</v>
      </c>
      <c r="H102" s="62">
        <f>SUM(H5:H98)</f>
        <v>3</v>
      </c>
      <c r="I102" s="62"/>
      <c r="J102" s="62">
        <f>SUM(J5:J98)</f>
        <v>0</v>
      </c>
      <c r="K102" s="62">
        <f>SUM(K5:K98)</f>
        <v>0</v>
      </c>
      <c r="L102" s="62">
        <f>SUM(L5:L98)</f>
        <v>0</v>
      </c>
      <c r="M102" s="62">
        <f>SUM(M5:M98)</f>
        <v>0</v>
      </c>
      <c r="N102" s="62">
        <f>SUM(N5:N98)</f>
        <v>0</v>
      </c>
      <c r="O102" s="59">
        <f>IF(AND(SUM(J102:M102)=0,F102=0),0,SUM(J102:M102)/F102)</f>
        <v>0</v>
      </c>
      <c r="P102" s="60">
        <f>IF(AND(SUM(J102:K102)=0,F102=0),0,SUM(J102:K102)/F102)</f>
        <v>0</v>
      </c>
      <c r="Q102" s="48" t="str">
        <f>IF(F102=SUM(G102:H102,J102:N102)," ","ОШИБКА")</f>
        <v>ОШИБКА</v>
      </c>
    </row>
    <row r="104" ht="14.25">
      <c r="D104" s="165"/>
    </row>
  </sheetData>
  <sheetProtection/>
  <mergeCells count="15">
    <mergeCell ref="O2:O3"/>
    <mergeCell ref="P2:P3"/>
    <mergeCell ref="G2:G3"/>
    <mergeCell ref="H2:H3"/>
    <mergeCell ref="J2:J3"/>
    <mergeCell ref="K2:K3"/>
    <mergeCell ref="L2:M2"/>
    <mergeCell ref="N2:N3"/>
    <mergeCell ref="I2:I3"/>
    <mergeCell ref="A2:A3"/>
    <mergeCell ref="B2:B3"/>
    <mergeCell ref="C2:C3"/>
    <mergeCell ref="D2:D3"/>
    <mergeCell ref="E2:E3"/>
    <mergeCell ref="F2:F3"/>
  </mergeCells>
  <conditionalFormatting sqref="Q5:Q102">
    <cfRule type="containsText" priority="4" dxfId="16" operator="containsText" stopIfTrue="1" text="ОШИБКА">
      <formula>NOT(ISERROR(SEARCH("ОШИБКА",Q5)))</formula>
    </cfRule>
  </conditionalFormatting>
  <printOptions/>
  <pageMargins left="0.32" right="0.27" top="0.36" bottom="0.25" header="0.3" footer="0.3"/>
  <pageSetup orientation="landscape" paperSize="9" scale="64" r:id="rId1"/>
  <rowBreaks count="1" manualBreakCount="1">
    <brk id="52" max="15" man="1"/>
  </rowBreaks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9">
      <selection activeCell="B38" sqref="B38"/>
    </sheetView>
  </sheetViews>
  <sheetFormatPr defaultColWidth="9.140625" defaultRowHeight="15"/>
  <cols>
    <col min="1" max="1" width="12.57421875" style="0" customWidth="1"/>
    <col min="2" max="2" width="63.8515625" style="0" customWidth="1"/>
  </cols>
  <sheetData>
    <row r="1" spans="1:2" ht="14.25">
      <c r="A1" s="90" t="s">
        <v>61</v>
      </c>
      <c r="B1" s="90" t="s">
        <v>62</v>
      </c>
    </row>
    <row r="2" spans="1:2" ht="14.25">
      <c r="A2" s="33" t="s">
        <v>63</v>
      </c>
      <c r="B2" s="33" t="s">
        <v>64</v>
      </c>
    </row>
    <row r="3" spans="1:2" ht="14.25">
      <c r="A3" s="33" t="s">
        <v>65</v>
      </c>
      <c r="B3" s="33" t="s">
        <v>66</v>
      </c>
    </row>
    <row r="4" spans="1:2" ht="14.25">
      <c r="A4" s="33" t="s">
        <v>67</v>
      </c>
      <c r="B4" s="33" t="s">
        <v>68</v>
      </c>
    </row>
    <row r="5" spans="1:2" ht="14.25">
      <c r="A5" s="33" t="s">
        <v>69</v>
      </c>
      <c r="B5" s="33" t="s">
        <v>70</v>
      </c>
    </row>
    <row r="6" spans="1:2" ht="14.25">
      <c r="A6" s="33" t="s">
        <v>71</v>
      </c>
      <c r="B6" s="33" t="s">
        <v>72</v>
      </c>
    </row>
    <row r="7" spans="1:2" ht="14.25">
      <c r="A7" s="33" t="s">
        <v>73</v>
      </c>
      <c r="B7" s="33" t="s">
        <v>74</v>
      </c>
    </row>
    <row r="8" spans="1:2" ht="14.25">
      <c r="A8" s="33" t="s">
        <v>75</v>
      </c>
      <c r="B8" s="33" t="s">
        <v>76</v>
      </c>
    </row>
    <row r="9" spans="1:2" ht="14.25">
      <c r="A9" s="33" t="s">
        <v>77</v>
      </c>
      <c r="B9" s="33" t="s">
        <v>78</v>
      </c>
    </row>
    <row r="10" spans="1:2" ht="14.25">
      <c r="A10" s="33" t="s">
        <v>79</v>
      </c>
      <c r="B10" s="33" t="s">
        <v>80</v>
      </c>
    </row>
    <row r="11" spans="1:2" ht="14.25">
      <c r="A11" s="33" t="s">
        <v>81</v>
      </c>
      <c r="B11" s="33" t="s">
        <v>82</v>
      </c>
    </row>
    <row r="12" spans="1:2" ht="14.25">
      <c r="A12" s="33" t="s">
        <v>83</v>
      </c>
      <c r="B12" s="33" t="s">
        <v>74</v>
      </c>
    </row>
    <row r="13" spans="1:2" ht="14.25">
      <c r="A13" s="33" t="s">
        <v>84</v>
      </c>
      <c r="B13" s="33" t="s">
        <v>78</v>
      </c>
    </row>
    <row r="14" spans="1:2" ht="14.25">
      <c r="A14" s="33" t="s">
        <v>85</v>
      </c>
      <c r="B14" s="33" t="s">
        <v>80</v>
      </c>
    </row>
    <row r="15" spans="1:2" ht="14.25">
      <c r="A15" s="33" t="s">
        <v>86</v>
      </c>
      <c r="B15" s="33" t="s">
        <v>70</v>
      </c>
    </row>
    <row r="16" spans="1:2" ht="14.25">
      <c r="A16" s="33" t="s">
        <v>87</v>
      </c>
      <c r="B16" s="33" t="s">
        <v>72</v>
      </c>
    </row>
    <row r="17" spans="1:2" ht="14.25">
      <c r="A17" s="33" t="s">
        <v>88</v>
      </c>
      <c r="B17" s="33" t="s">
        <v>74</v>
      </c>
    </row>
    <row r="18" spans="1:2" ht="14.25">
      <c r="A18" s="33" t="s">
        <v>89</v>
      </c>
      <c r="B18" s="33" t="s">
        <v>76</v>
      </c>
    </row>
    <row r="19" spans="1:2" ht="14.25">
      <c r="A19" s="33" t="s">
        <v>90</v>
      </c>
      <c r="B19" s="33" t="s">
        <v>78</v>
      </c>
    </row>
    <row r="20" spans="1:2" ht="14.25">
      <c r="A20" s="33" t="s">
        <v>91</v>
      </c>
      <c r="B20" s="33" t="s">
        <v>80</v>
      </c>
    </row>
    <row r="21" spans="1:2" ht="14.25">
      <c r="A21" s="90"/>
      <c r="B21" s="90"/>
    </row>
    <row r="22" spans="1:2" ht="14.25">
      <c r="A22" s="33" t="s">
        <v>92</v>
      </c>
      <c r="B22" s="33" t="s">
        <v>93</v>
      </c>
    </row>
    <row r="23" spans="1:2" ht="14.25">
      <c r="A23" s="33" t="s">
        <v>94</v>
      </c>
      <c r="B23" s="33" t="s">
        <v>95</v>
      </c>
    </row>
    <row r="24" spans="1:2" ht="14.25">
      <c r="A24" s="33" t="s">
        <v>96</v>
      </c>
      <c r="B24" s="33" t="s">
        <v>97</v>
      </c>
    </row>
    <row r="25" spans="1:2" ht="14.25">
      <c r="A25" s="33" t="s">
        <v>98</v>
      </c>
      <c r="B25" s="33" t="s">
        <v>99</v>
      </c>
    </row>
    <row r="26" spans="1:2" ht="14.25">
      <c r="A26" s="33" t="s">
        <v>100</v>
      </c>
      <c r="B26" s="33" t="s">
        <v>101</v>
      </c>
    </row>
    <row r="27" spans="1:2" ht="14.25">
      <c r="A27" s="33" t="s">
        <v>102</v>
      </c>
      <c r="B27" s="33" t="s">
        <v>103</v>
      </c>
    </row>
    <row r="28" spans="1:2" ht="14.25">
      <c r="A28" s="33" t="s">
        <v>104</v>
      </c>
      <c r="B28" s="33" t="s">
        <v>105</v>
      </c>
    </row>
    <row r="29" spans="1:2" ht="14.25">
      <c r="A29" s="33" t="s">
        <v>106</v>
      </c>
      <c r="B29" s="33" t="s">
        <v>107</v>
      </c>
    </row>
    <row r="30" spans="1:2" ht="14.25">
      <c r="A30" s="33" t="s">
        <v>108</v>
      </c>
      <c r="B30" s="33" t="s">
        <v>109</v>
      </c>
    </row>
    <row r="31" spans="1:2" ht="14.25">
      <c r="A31" s="33" t="s">
        <v>110</v>
      </c>
      <c r="B31" s="33" t="s">
        <v>111</v>
      </c>
    </row>
    <row r="32" spans="1:2" ht="14.25">
      <c r="A32" s="33" t="s">
        <v>112</v>
      </c>
      <c r="B32" s="33" t="s">
        <v>113</v>
      </c>
    </row>
    <row r="33" spans="1:2" ht="14.25">
      <c r="A33" s="33" t="s">
        <v>114</v>
      </c>
      <c r="B33" s="33" t="s">
        <v>115</v>
      </c>
    </row>
    <row r="34" spans="1:2" ht="14.25">
      <c r="A34" s="33" t="s">
        <v>116</v>
      </c>
      <c r="B34" s="33" t="s">
        <v>117</v>
      </c>
    </row>
    <row r="35" spans="1:2" ht="14.25">
      <c r="A35" s="33" t="s">
        <v>118</v>
      </c>
      <c r="B35" s="33" t="s">
        <v>119</v>
      </c>
    </row>
    <row r="36" spans="1:2" ht="14.25">
      <c r="A36" s="33" t="s">
        <v>120</v>
      </c>
      <c r="B36" s="33" t="s">
        <v>121</v>
      </c>
    </row>
    <row r="37" spans="1:2" ht="14.25">
      <c r="A37" s="33" t="s">
        <v>122</v>
      </c>
      <c r="B37" s="33" t="s">
        <v>123</v>
      </c>
    </row>
    <row r="38" spans="1:2" ht="14.25">
      <c r="A38" s="33" t="s">
        <v>124</v>
      </c>
      <c r="B38" s="33" t="s">
        <v>125</v>
      </c>
    </row>
    <row r="39" spans="1:2" ht="14.25">
      <c r="A39" s="33" t="s">
        <v>126</v>
      </c>
      <c r="B39" s="33" t="s">
        <v>127</v>
      </c>
    </row>
    <row r="40" spans="1:2" ht="14.25">
      <c r="A40" s="33" t="s">
        <v>128</v>
      </c>
      <c r="B40" s="33" t="s">
        <v>129</v>
      </c>
    </row>
    <row r="41" spans="1:2" ht="14.25">
      <c r="A41" s="33" t="s">
        <v>130</v>
      </c>
      <c r="B41" s="33" t="s">
        <v>131</v>
      </c>
    </row>
    <row r="42" spans="1:2" ht="14.25">
      <c r="A42" s="33" t="s">
        <v>132</v>
      </c>
      <c r="B42" s="33" t="s">
        <v>133</v>
      </c>
    </row>
    <row r="43" spans="1:2" ht="14.25">
      <c r="A43" s="33" t="s">
        <v>134</v>
      </c>
      <c r="B43" s="33" t="s">
        <v>135</v>
      </c>
    </row>
    <row r="44" spans="1:2" ht="14.25">
      <c r="A44" s="33" t="s">
        <v>136</v>
      </c>
      <c r="B44" s="33" t="s">
        <v>137</v>
      </c>
    </row>
    <row r="45" spans="1:2" ht="14.25">
      <c r="A45" s="33" t="s">
        <v>138</v>
      </c>
      <c r="B45" s="33" t="s">
        <v>139</v>
      </c>
    </row>
    <row r="46" spans="1:2" ht="14.25">
      <c r="A46" s="33" t="s">
        <v>140</v>
      </c>
      <c r="B46" s="33" t="s">
        <v>141</v>
      </c>
    </row>
    <row r="47" spans="1:2" ht="14.25">
      <c r="A47" s="33" t="s">
        <v>142</v>
      </c>
      <c r="B47" s="33" t="s">
        <v>143</v>
      </c>
    </row>
    <row r="48" spans="1:2" ht="14.25">
      <c r="A48" s="33" t="s">
        <v>144</v>
      </c>
      <c r="B48" s="33" t="s">
        <v>145</v>
      </c>
    </row>
    <row r="49" spans="1:2" ht="14.25">
      <c r="A49" s="33" t="s">
        <v>146</v>
      </c>
      <c r="B49" s="33" t="s">
        <v>147</v>
      </c>
    </row>
  </sheetData>
  <sheetProtection password="DC4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Хоме</dc:creator>
  <cp:keywords/>
  <dc:description/>
  <cp:lastModifiedBy>Баишева О.Ю.</cp:lastModifiedBy>
  <cp:lastPrinted>2022-06-03T05:54:11Z</cp:lastPrinted>
  <dcterms:created xsi:type="dcterms:W3CDTF">2011-02-23T15:18:18Z</dcterms:created>
  <dcterms:modified xsi:type="dcterms:W3CDTF">2022-06-29T01:37:38Z</dcterms:modified>
  <cp:category/>
  <cp:version/>
  <cp:contentType/>
  <cp:contentStatus/>
</cp:coreProperties>
</file>